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6380" windowHeight="8190" tabRatio="500"/>
  </bookViews>
  <sheets>
    <sheet name="Leht1" sheetId="1" r:id="rId1"/>
    <sheet name="Leht2" sheetId="2" r:id="rId2"/>
    <sheet name="Leht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21" i="2" l="1"/>
  <c r="AB21" i="2" s="1"/>
  <c r="U21" i="2"/>
  <c r="O21" i="2"/>
  <c r="M21" i="2"/>
  <c r="G21" i="2"/>
  <c r="AA23" i="2"/>
  <c r="AB23" i="2" s="1"/>
  <c r="U23" i="2"/>
  <c r="O23" i="2"/>
  <c r="M23" i="2"/>
  <c r="G23" i="2"/>
  <c r="AA10" i="2"/>
  <c r="AB10" i="2" s="1"/>
  <c r="U10" i="2"/>
  <c r="O10" i="2"/>
  <c r="M10" i="2"/>
  <c r="G10" i="2"/>
  <c r="AA15" i="2"/>
  <c r="AB15" i="2" s="1"/>
  <c r="U15" i="2"/>
  <c r="O15" i="2"/>
  <c r="M15" i="2"/>
  <c r="G15" i="2"/>
  <c r="U13" i="2"/>
  <c r="AB13" i="2" s="1"/>
  <c r="O13" i="2"/>
  <c r="M13" i="2"/>
  <c r="G13" i="2"/>
  <c r="U18" i="2"/>
  <c r="AB18" i="2" s="1"/>
  <c r="O18" i="2"/>
  <c r="M18" i="2"/>
  <c r="G18" i="2"/>
  <c r="AA14" i="2"/>
  <c r="AB14" i="2" s="1"/>
  <c r="U14" i="2"/>
  <c r="O14" i="2"/>
  <c r="M14" i="2"/>
  <c r="G14" i="2"/>
  <c r="AA8" i="2"/>
  <c r="AB8" i="2" s="1"/>
  <c r="U8" i="2"/>
  <c r="O8" i="2"/>
  <c r="M8" i="2"/>
  <c r="G8" i="2"/>
  <c r="AA12" i="2"/>
  <c r="AB12" i="2" s="1"/>
  <c r="U12" i="2"/>
  <c r="O12" i="2"/>
  <c r="M12" i="2"/>
  <c r="G12" i="2"/>
  <c r="AA22" i="2"/>
  <c r="AB22" i="2" s="1"/>
  <c r="U22" i="2"/>
  <c r="O22" i="2"/>
  <c r="M22" i="2"/>
  <c r="G22" i="2"/>
  <c r="AB6" i="2"/>
  <c r="AA6" i="2"/>
  <c r="U6" i="2"/>
  <c r="O6" i="2"/>
  <c r="M6" i="2"/>
  <c r="G6" i="2"/>
  <c r="AA20" i="2"/>
  <c r="AB20" i="2" s="1"/>
  <c r="U20" i="2"/>
  <c r="O20" i="2"/>
  <c r="M20" i="2"/>
  <c r="G20" i="2"/>
  <c r="AA9" i="2"/>
  <c r="AB9" i="2" s="1"/>
  <c r="U9" i="2"/>
  <c r="O9" i="2"/>
  <c r="M9" i="2"/>
  <c r="G9" i="2"/>
  <c r="AA16" i="2"/>
  <c r="AB16" i="2" s="1"/>
  <c r="U16" i="2"/>
  <c r="O16" i="2"/>
  <c r="M16" i="2"/>
  <c r="G16" i="2"/>
  <c r="AA24" i="2"/>
  <c r="AB24" i="2" s="1"/>
  <c r="U24" i="2"/>
  <c r="O24" i="2"/>
  <c r="M24" i="2"/>
  <c r="G24" i="2"/>
  <c r="AA7" i="2"/>
  <c r="AB7" i="2" s="1"/>
  <c r="U7" i="2"/>
  <c r="O7" i="2"/>
  <c r="M7" i="2"/>
  <c r="G7" i="2"/>
  <c r="AA17" i="2"/>
  <c r="AB17" i="2" s="1"/>
  <c r="U17" i="2"/>
  <c r="O17" i="2"/>
  <c r="M17" i="2"/>
  <c r="G17" i="2"/>
  <c r="AA19" i="2"/>
  <c r="AB19" i="2" s="1"/>
  <c r="U19" i="2"/>
  <c r="O19" i="2"/>
  <c r="M19" i="2"/>
  <c r="G19" i="2"/>
  <c r="AA25" i="2"/>
  <c r="AB25" i="2" s="1"/>
  <c r="U25" i="2"/>
  <c r="O25" i="2"/>
  <c r="M25" i="2"/>
  <c r="G25" i="2"/>
  <c r="AA11" i="2"/>
  <c r="AB11" i="2" s="1"/>
  <c r="U11" i="2"/>
  <c r="O11" i="2"/>
  <c r="M11" i="2"/>
  <c r="G11" i="2"/>
  <c r="AA5" i="2"/>
  <c r="U5" i="2"/>
  <c r="O5" i="2"/>
  <c r="M5" i="2"/>
  <c r="G5" i="2"/>
  <c r="AA25" i="1"/>
  <c r="U25" i="1"/>
  <c r="O25" i="1"/>
  <c r="M25" i="1"/>
  <c r="G25" i="1"/>
  <c r="AB25" i="1" s="1"/>
  <c r="AA24" i="1"/>
  <c r="U24" i="1"/>
  <c r="O24" i="1"/>
  <c r="M24" i="1"/>
  <c r="G24" i="1"/>
  <c r="AA23" i="1"/>
  <c r="U23" i="1"/>
  <c r="O23" i="1"/>
  <c r="M23" i="1"/>
  <c r="G23" i="1"/>
  <c r="AA22" i="1"/>
  <c r="U22" i="1"/>
  <c r="O22" i="1"/>
  <c r="M22" i="1"/>
  <c r="G22" i="1"/>
  <c r="U21" i="1"/>
  <c r="O21" i="1"/>
  <c r="M21" i="1"/>
  <c r="G21" i="1"/>
  <c r="U20" i="1"/>
  <c r="O20" i="1"/>
  <c r="M20" i="1"/>
  <c r="G20" i="1"/>
  <c r="AA19" i="1"/>
  <c r="U19" i="1"/>
  <c r="O19" i="1"/>
  <c r="M19" i="1"/>
  <c r="G19" i="1"/>
  <c r="AB19" i="1" s="1"/>
  <c r="AA18" i="1"/>
  <c r="U18" i="1"/>
  <c r="O18" i="1"/>
  <c r="M18" i="1"/>
  <c r="G18" i="1"/>
  <c r="AA17" i="1"/>
  <c r="U17" i="1"/>
  <c r="O17" i="1"/>
  <c r="M17" i="1"/>
  <c r="G17" i="1"/>
  <c r="AA16" i="1"/>
  <c r="U16" i="1"/>
  <c r="O16" i="1"/>
  <c r="M16" i="1"/>
  <c r="G16" i="1"/>
  <c r="AA15" i="1"/>
  <c r="AB15" i="1" s="1"/>
  <c r="U15" i="1"/>
  <c r="O15" i="1"/>
  <c r="M15" i="1"/>
  <c r="G15" i="1"/>
  <c r="AA14" i="1"/>
  <c r="U14" i="1"/>
  <c r="O14" i="1"/>
  <c r="M14" i="1"/>
  <c r="G14" i="1"/>
  <c r="AA13" i="1"/>
  <c r="U13" i="1"/>
  <c r="O13" i="1"/>
  <c r="M13" i="1"/>
  <c r="G13" i="1"/>
  <c r="AA12" i="1"/>
  <c r="U12" i="1"/>
  <c r="O12" i="1"/>
  <c r="M12" i="1"/>
  <c r="G12" i="1"/>
  <c r="AA11" i="1"/>
  <c r="AB11" i="1" s="1"/>
  <c r="U11" i="1"/>
  <c r="O11" i="1"/>
  <c r="M11" i="1"/>
  <c r="G11" i="1"/>
  <c r="AA10" i="1"/>
  <c r="U10" i="1"/>
  <c r="O10" i="1"/>
  <c r="M10" i="1"/>
  <c r="G10" i="1"/>
  <c r="AA9" i="1"/>
  <c r="U9" i="1"/>
  <c r="O9" i="1"/>
  <c r="M9" i="1"/>
  <c r="G9" i="1"/>
  <c r="AA8" i="1"/>
  <c r="U8" i="1"/>
  <c r="O8" i="1"/>
  <c r="M8" i="1"/>
  <c r="G8" i="1"/>
  <c r="AA7" i="1"/>
  <c r="U7" i="1"/>
  <c r="O7" i="1"/>
  <c r="M7" i="1"/>
  <c r="G7" i="1"/>
  <c r="AA6" i="1"/>
  <c r="U6" i="1"/>
  <c r="O6" i="1"/>
  <c r="M6" i="1"/>
  <c r="G6" i="1"/>
  <c r="AA5" i="1"/>
  <c r="U5" i="1"/>
  <c r="O5" i="1"/>
  <c r="M5" i="1"/>
  <c r="G5" i="1"/>
  <c r="AB8" i="1" l="1"/>
  <c r="AB12" i="1"/>
  <c r="AB16" i="1"/>
  <c r="AB20" i="1"/>
  <c r="AB21" i="1"/>
  <c r="AB13" i="1"/>
  <c r="AB17" i="1"/>
  <c r="AB23" i="1"/>
  <c r="AB7" i="1"/>
  <c r="AB5" i="1"/>
  <c r="AB9" i="1"/>
  <c r="AB6" i="1"/>
  <c r="AB10" i="1"/>
  <c r="AB14" i="1"/>
  <c r="AB18" i="1"/>
  <c r="AB22" i="1"/>
  <c r="AB24" i="1"/>
  <c r="AB5" i="2"/>
</calcChain>
</file>

<file path=xl/sharedStrings.xml><?xml version="1.0" encoding="utf-8"?>
<sst xmlns="http://schemas.openxmlformats.org/spreadsheetml/2006/main" count="110" uniqueCount="43">
  <si>
    <t>2016/2017.õa.Õpioskuste võistluse Tallinna ülelinnalise vooru koondprotokoll(08.04.2017)</t>
  </si>
  <si>
    <t>Töötuba</t>
  </si>
  <si>
    <t>HUMANITAAR</t>
  </si>
  <si>
    <t>LOODUS</t>
  </si>
  <si>
    <t>ARVUTI</t>
  </si>
  <si>
    <t>VARIA</t>
  </si>
  <si>
    <t>REAAL</t>
  </si>
  <si>
    <t>Üldkokkuvõte</t>
  </si>
  <si>
    <t>Küsimuse nr.</t>
  </si>
  <si>
    <t>1.</t>
  </si>
  <si>
    <t>2.</t>
  </si>
  <si>
    <t>3.</t>
  </si>
  <si>
    <t>4.</t>
  </si>
  <si>
    <t>5.</t>
  </si>
  <si>
    <t>Punkte</t>
  </si>
  <si>
    <t>Koht</t>
  </si>
  <si>
    <t>Maks punktide arv</t>
  </si>
  <si>
    <t>Tallinna Prantsuse Lütseum</t>
  </si>
  <si>
    <t>Tallinna Kristiine Gümnaasium</t>
  </si>
  <si>
    <t>Tallinna Kuristiku Gümnaasium</t>
  </si>
  <si>
    <t>Tallinna Ühisgümnaasium</t>
  </si>
  <si>
    <t>Tallinna 21. Kool</t>
  </si>
  <si>
    <t>Tallinna Südalinna Kool</t>
  </si>
  <si>
    <t>Tallinna Tehnikagümnaasium</t>
  </si>
  <si>
    <t>Jakob Westholmi Gümnaasium</t>
  </si>
  <si>
    <t xml:space="preserve">Tallinna Järveotsa Gümnaasium </t>
  </si>
  <si>
    <t>Tallinna Saksa Gümnaasium</t>
  </si>
  <si>
    <t>Kadrioru Saksa Gümnaasium</t>
  </si>
  <si>
    <t>Merivälja Kool</t>
  </si>
  <si>
    <t>Gustav Adolfi Gümnaasium</t>
  </si>
  <si>
    <t>Tallinna Õismäe Gümnaasium</t>
  </si>
  <si>
    <t>Tallinna Laagna Gümnaasium</t>
  </si>
  <si>
    <t>2.75</t>
  </si>
  <si>
    <t>Tallinna Kivimäe Põhikool</t>
  </si>
  <si>
    <t>0.5</t>
  </si>
  <si>
    <t>Tallinna Lilleküla Gümnaasium</t>
  </si>
  <si>
    <t>Tallinna Reaalkool</t>
  </si>
  <si>
    <t>Tallinna Mustamäe Gümnaasium</t>
  </si>
  <si>
    <t>Tallinna Kalamaja Põhikool</t>
  </si>
  <si>
    <t>I</t>
  </si>
  <si>
    <t>II</t>
  </si>
  <si>
    <t>0.50</t>
  </si>
  <si>
    <t>2016/2017.õa.Õpioskuste võistluse Tallinna ülelinnalise vooru koondprotokoll (08.04.2017)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</si>
</sst>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0.0"/>
  </numFmts>
  <fonts count="19" x14ac:knownFonts="1">
    <font>
      <sz val="11"/>
      <color rgb="FF000000"/>
      <name val="Calibri"/>
      <family val="2"/>
      <charset val="186"/>
    </font>
    <font>
      <b/>
      <sz val="10"/>
      <color rgb="FF000000"/>
      <name val="Calibri"/>
      <family val="2"/>
      <charset val="186"/>
    </font>
    <font>
      <sz val="11"/>
      <name val="Arial"/>
      <family val="2"/>
      <charset val="1"/>
    </font>
    <font>
      <sz val="12"/>
      <color rgb="FFFF0000"/>
      <name val="Arial"/>
      <family val="2"/>
      <charset val="186"/>
    </font>
    <font>
      <b/>
      <sz val="10"/>
      <color rgb="FF0000FF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0000FF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rgb="FF000000"/>
      <name val="Calibri"/>
      <family val="2"/>
      <charset val="186"/>
    </font>
    <font>
      <sz val="10"/>
      <name val="Arial"/>
      <family val="2"/>
      <charset val="186"/>
    </font>
    <font>
      <b/>
      <sz val="10"/>
      <color rgb="FFFF3333"/>
      <name val="Arial"/>
      <family val="2"/>
      <charset val="186"/>
    </font>
    <font>
      <b/>
      <sz val="10"/>
      <color rgb="FFC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0"/>
      <color theme="1"/>
      <name val="Arial"/>
      <family val="2"/>
      <charset val="186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rgb="FFDDDDDD"/>
        <bgColor rgb="FFE6E0EC"/>
      </patternFill>
    </fill>
    <fill>
      <patternFill patternType="solid">
        <fgColor rgb="FFFFCC99"/>
        <bgColor rgb="FFFFCCCC"/>
      </patternFill>
    </fill>
    <fill>
      <patternFill patternType="solid">
        <fgColor rgb="FFC4BD97"/>
        <bgColor rgb="FFFFCC99"/>
      </patternFill>
    </fill>
    <fill>
      <patternFill patternType="solid">
        <fgColor rgb="FF92D050"/>
        <bgColor rgb="FFC4BD97"/>
      </patternFill>
    </fill>
    <fill>
      <patternFill patternType="solid">
        <fgColor rgb="FFE6E0EC"/>
        <bgColor rgb="FFDDDDDD"/>
      </patternFill>
    </fill>
    <fill>
      <patternFill patternType="solid">
        <fgColor rgb="FFB7DEE8"/>
        <bgColor rgb="FFDDDDDD"/>
      </patternFill>
    </fill>
    <fill>
      <patternFill patternType="solid">
        <fgColor rgb="FFEBF1DE"/>
        <bgColor rgb="FFEEECE1"/>
      </patternFill>
    </fill>
    <fill>
      <patternFill patternType="solid">
        <fgColor rgb="FF00B0F0"/>
        <bgColor rgb="FF33CCCC"/>
      </patternFill>
    </fill>
    <fill>
      <patternFill patternType="solid">
        <fgColor rgb="FFCCFFFF"/>
        <bgColor rgb="FFCCFFCC"/>
      </patternFill>
    </fill>
    <fill>
      <patternFill patternType="solid">
        <fgColor rgb="FFFFFF00"/>
        <bgColor rgb="FFFFCC99"/>
      </patternFill>
    </fill>
    <fill>
      <patternFill patternType="solid">
        <fgColor rgb="FFEEECE1"/>
        <bgColor rgb="FFEBF1DE"/>
      </patternFill>
    </fill>
    <fill>
      <patternFill patternType="solid">
        <fgColor rgb="FFF2F2F2"/>
        <bgColor rgb="FFEEECE1"/>
      </patternFill>
    </fill>
    <fill>
      <patternFill patternType="solid">
        <fgColor rgb="FFDCE6F2"/>
        <bgColor rgb="FFE6E0EC"/>
      </patternFill>
    </fill>
    <fill>
      <patternFill patternType="solid">
        <fgColor rgb="FFFDEADA"/>
        <bgColor rgb="FFEEECE1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7" fillId="0" borderId="0" applyBorder="0" applyProtection="0"/>
    <xf numFmtId="0" fontId="1" fillId="3" borderId="0" applyBorder="0" applyProtection="0"/>
  </cellStyleXfs>
  <cellXfs count="157">
    <xf numFmtId="0" fontId="0" fillId="0" borderId="0" xfId="0"/>
    <xf numFmtId="0" fontId="3" fillId="0" borderId="0" xfId="0" applyFont="1"/>
    <xf numFmtId="2" fontId="0" fillId="0" borderId="0" xfId="0" applyNumberFormat="1"/>
    <xf numFmtId="2" fontId="4" fillId="0" borderId="0" xfId="0" applyNumberFormat="1" applyFont="1"/>
    <xf numFmtId="0" fontId="5" fillId="0" borderId="0" xfId="0" applyFont="1"/>
    <xf numFmtId="2" fontId="6" fillId="4" borderId="1" xfId="0" applyNumberFormat="1" applyFont="1" applyFill="1" applyBorder="1"/>
    <xf numFmtId="2" fontId="6" fillId="5" borderId="3" xfId="0" applyNumberFormat="1" applyFont="1" applyFill="1" applyBorder="1" applyAlignment="1">
      <alignment horizontal="center" wrapText="1"/>
    </xf>
    <xf numFmtId="2" fontId="6" fillId="5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2" fontId="6" fillId="2" borderId="8" xfId="0" applyNumberFormat="1" applyFont="1" applyFill="1" applyBorder="1" applyAlignment="1">
      <alignment horizontal="center" wrapText="1"/>
    </xf>
    <xf numFmtId="2" fontId="6" fillId="2" borderId="9" xfId="0" applyNumberFormat="1" applyFont="1" applyFill="1" applyBorder="1" applyAlignment="1">
      <alignment horizontal="center" wrapText="1"/>
    </xf>
    <xf numFmtId="2" fontId="6" fillId="2" borderId="10" xfId="0" applyNumberFormat="1" applyFont="1" applyFill="1" applyBorder="1" applyAlignment="1">
      <alignment horizontal="center" wrapText="1"/>
    </xf>
    <xf numFmtId="2" fontId="8" fillId="10" borderId="10" xfId="0" applyNumberFormat="1" applyFont="1" applyFill="1" applyBorder="1" applyAlignment="1">
      <alignment horizontal="center"/>
    </xf>
    <xf numFmtId="2" fontId="6" fillId="2" borderId="11" xfId="0" applyNumberFormat="1" applyFont="1" applyFill="1" applyBorder="1" applyAlignment="1">
      <alignment horizontal="center"/>
    </xf>
    <xf numFmtId="2" fontId="8" fillId="10" borderId="11" xfId="0" applyNumberFormat="1" applyFont="1" applyFill="1" applyBorder="1" applyAlignment="1">
      <alignment horizontal="center"/>
    </xf>
    <xf numFmtId="2" fontId="8" fillId="10" borderId="1" xfId="0" applyNumberFormat="1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11" borderId="12" xfId="0" applyFont="1" applyFill="1" applyBorder="1" applyAlignment="1">
      <alignment horizontal="center"/>
    </xf>
    <xf numFmtId="0" fontId="6" fillId="12" borderId="13" xfId="0" applyFont="1" applyFill="1" applyBorder="1" applyAlignment="1">
      <alignment horizontal="left"/>
    </xf>
    <xf numFmtId="2" fontId="6" fillId="12" borderId="0" xfId="0" applyNumberFormat="1" applyFont="1" applyFill="1" applyBorder="1" applyAlignment="1">
      <alignment horizontal="center" wrapText="1"/>
    </xf>
    <xf numFmtId="2" fontId="6" fillId="12" borderId="14" xfId="0" applyNumberFormat="1" applyFont="1" applyFill="1" applyBorder="1" applyAlignment="1">
      <alignment wrapText="1"/>
    </xf>
    <xf numFmtId="2" fontId="8" fillId="10" borderId="14" xfId="0" applyNumberFormat="1" applyFont="1" applyFill="1" applyBorder="1"/>
    <xf numFmtId="2" fontId="6" fillId="12" borderId="14" xfId="0" applyNumberFormat="1" applyFont="1" applyFill="1" applyBorder="1"/>
    <xf numFmtId="2" fontId="7" fillId="4" borderId="15" xfId="0" applyNumberFormat="1" applyFont="1" applyFill="1" applyBorder="1"/>
    <xf numFmtId="2" fontId="7" fillId="11" borderId="16" xfId="0" applyNumberFormat="1" applyFont="1" applyFill="1" applyBorder="1"/>
    <xf numFmtId="0" fontId="10" fillId="13" borderId="6" xfId="0" applyFont="1" applyFill="1" applyBorder="1" applyAlignment="1">
      <alignment vertical="top" wrapText="1"/>
    </xf>
    <xf numFmtId="2" fontId="11" fillId="13" borderId="17" xfId="0" applyNumberFormat="1" applyFont="1" applyFill="1" applyBorder="1" applyAlignment="1">
      <alignment wrapText="1"/>
    </xf>
    <xf numFmtId="2" fontId="11" fillId="13" borderId="18" xfId="0" applyNumberFormat="1" applyFont="1" applyFill="1" applyBorder="1" applyAlignment="1" applyProtection="1">
      <alignment wrapText="1"/>
      <protection locked="0"/>
    </xf>
    <xf numFmtId="2" fontId="6" fillId="10" borderId="14" xfId="0" applyNumberFormat="1" applyFont="1" applyFill="1" applyBorder="1" applyAlignment="1"/>
    <xf numFmtId="2" fontId="11" fillId="13" borderId="18" xfId="0" applyNumberFormat="1" applyFont="1" applyFill="1" applyBorder="1" applyAlignment="1" applyProtection="1">
      <protection locked="0"/>
    </xf>
    <xf numFmtId="4" fontId="11" fillId="13" borderId="18" xfId="0" applyNumberFormat="1" applyFont="1" applyFill="1" applyBorder="1" applyAlignment="1" applyProtection="1">
      <protection locked="0"/>
    </xf>
    <xf numFmtId="2" fontId="12" fillId="10" borderId="14" xfId="0" applyNumberFormat="1" applyFont="1" applyFill="1" applyBorder="1" applyAlignment="1"/>
    <xf numFmtId="2" fontId="11" fillId="13" borderId="18" xfId="0" applyNumberFormat="1" applyFont="1" applyFill="1" applyBorder="1" applyAlignment="1" applyProtection="1">
      <alignment horizontal="right"/>
      <protection locked="0"/>
    </xf>
    <xf numFmtId="2" fontId="11" fillId="13" borderId="18" xfId="0" applyNumberFormat="1" applyFont="1" applyFill="1" applyBorder="1" applyProtection="1">
      <protection locked="0"/>
    </xf>
    <xf numFmtId="2" fontId="12" fillId="10" borderId="14" xfId="0" applyNumberFormat="1" applyFont="1" applyFill="1" applyBorder="1"/>
    <xf numFmtId="2" fontId="13" fillId="4" borderId="15" xfId="0" applyNumberFormat="1" applyFont="1" applyFill="1" applyBorder="1"/>
    <xf numFmtId="1" fontId="6" fillId="13" borderId="16" xfId="0" applyNumberFormat="1" applyFont="1" applyFill="1" applyBorder="1" applyAlignment="1">
      <alignment horizontal="center"/>
    </xf>
    <xf numFmtId="0" fontId="10" fillId="13" borderId="19" xfId="0" applyFont="1" applyFill="1" applyBorder="1" applyAlignment="1">
      <alignment vertical="top" wrapText="1"/>
    </xf>
    <xf numFmtId="2" fontId="11" fillId="13" borderId="17" xfId="0" applyNumberFormat="1" applyFont="1" applyFill="1" applyBorder="1" applyAlignment="1">
      <alignment vertical="center" wrapText="1"/>
    </xf>
    <xf numFmtId="2" fontId="14" fillId="13" borderId="18" xfId="0" applyNumberFormat="1" applyFont="1" applyFill="1" applyBorder="1" applyAlignment="1">
      <alignment vertical="center" wrapText="1"/>
    </xf>
    <xf numFmtId="2" fontId="11" fillId="13" borderId="18" xfId="0" applyNumberFormat="1" applyFont="1" applyFill="1" applyBorder="1" applyAlignment="1" applyProtection="1">
      <alignment vertical="center" wrapText="1"/>
      <protection locked="0"/>
    </xf>
    <xf numFmtId="2" fontId="6" fillId="10" borderId="14" xfId="0" applyNumberFormat="1" applyFont="1" applyFill="1" applyBorder="1" applyAlignment="1">
      <alignment vertical="center"/>
    </xf>
    <xf numFmtId="2" fontId="11" fillId="13" borderId="18" xfId="0" applyNumberFormat="1" applyFont="1" applyFill="1" applyBorder="1" applyAlignment="1" applyProtection="1">
      <alignment vertical="center"/>
      <protection locked="0"/>
    </xf>
    <xf numFmtId="2" fontId="6" fillId="10" borderId="14" xfId="0" applyNumberFormat="1" applyFont="1" applyFill="1" applyBorder="1"/>
    <xf numFmtId="2" fontId="12" fillId="4" borderId="15" xfId="0" applyNumberFormat="1" applyFont="1" applyFill="1" applyBorder="1"/>
    <xf numFmtId="0" fontId="10" fillId="14" borderId="19" xfId="0" applyFont="1" applyFill="1" applyBorder="1" applyAlignment="1">
      <alignment vertical="top" wrapText="1"/>
    </xf>
    <xf numFmtId="2" fontId="11" fillId="14" borderId="17" xfId="0" applyNumberFormat="1" applyFont="1" applyFill="1" applyBorder="1" applyAlignment="1">
      <alignment vertical="center" wrapText="1"/>
    </xf>
    <xf numFmtId="2" fontId="11" fillId="14" borderId="18" xfId="0" applyNumberFormat="1" applyFont="1" applyFill="1" applyBorder="1" applyAlignment="1" applyProtection="1">
      <alignment vertical="center" wrapText="1"/>
      <protection locked="0"/>
    </xf>
    <xf numFmtId="2" fontId="12" fillId="10" borderId="14" xfId="0" applyNumberFormat="1" applyFont="1" applyFill="1" applyBorder="1" applyAlignment="1">
      <alignment vertical="center"/>
    </xf>
    <xf numFmtId="2" fontId="11" fillId="14" borderId="18" xfId="0" applyNumberFormat="1" applyFont="1" applyFill="1" applyBorder="1" applyAlignment="1" applyProtection="1">
      <alignment vertical="center"/>
      <protection locked="0"/>
    </xf>
    <xf numFmtId="2" fontId="11" fillId="14" borderId="18" xfId="0" applyNumberFormat="1" applyFont="1" applyFill="1" applyBorder="1" applyAlignment="1" applyProtection="1">
      <protection locked="0"/>
    </xf>
    <xf numFmtId="4" fontId="11" fillId="14" borderId="18" xfId="0" applyNumberFormat="1" applyFont="1" applyFill="1" applyBorder="1" applyAlignment="1" applyProtection="1">
      <protection locked="0"/>
    </xf>
    <xf numFmtId="2" fontId="11" fillId="14" borderId="18" xfId="0" applyNumberFormat="1" applyFont="1" applyFill="1" applyBorder="1" applyAlignment="1" applyProtection="1">
      <alignment horizontal="right"/>
      <protection locked="0"/>
    </xf>
    <xf numFmtId="1" fontId="6" fillId="14" borderId="16" xfId="0" applyNumberFormat="1" applyFont="1" applyFill="1" applyBorder="1" applyAlignment="1">
      <alignment horizontal="center"/>
    </xf>
    <xf numFmtId="2" fontId="11" fillId="14" borderId="17" xfId="1" applyNumberFormat="1" applyFont="1" applyFill="1" applyBorder="1" applyAlignment="1" applyProtection="1">
      <alignment vertical="center" wrapText="1"/>
    </xf>
    <xf numFmtId="4" fontId="14" fillId="14" borderId="18" xfId="0" applyNumberFormat="1" applyFont="1" applyFill="1" applyBorder="1" applyAlignment="1">
      <alignment vertical="center" wrapText="1"/>
    </xf>
    <xf numFmtId="2" fontId="14" fillId="14" borderId="18" xfId="0" applyNumberFormat="1" applyFont="1" applyFill="1" applyBorder="1" applyAlignment="1">
      <alignment vertical="center" wrapText="1"/>
    </xf>
    <xf numFmtId="2" fontId="14" fillId="15" borderId="18" xfId="0" applyNumberFormat="1" applyFont="1" applyFill="1" applyBorder="1" applyAlignment="1">
      <alignment vertical="center" wrapText="1"/>
    </xf>
    <xf numFmtId="2" fontId="11" fillId="15" borderId="18" xfId="0" applyNumberFormat="1" applyFont="1" applyFill="1" applyBorder="1" applyAlignment="1" applyProtection="1">
      <alignment vertical="center" wrapText="1"/>
      <protection locked="0"/>
    </xf>
    <xf numFmtId="2" fontId="11" fillId="15" borderId="18" xfId="0" applyNumberFormat="1" applyFont="1" applyFill="1" applyBorder="1" applyAlignment="1" applyProtection="1">
      <alignment vertical="center"/>
      <protection locked="0"/>
    </xf>
    <xf numFmtId="2" fontId="11" fillId="15" borderId="18" xfId="0" applyNumberFormat="1" applyFont="1" applyFill="1" applyBorder="1" applyProtection="1">
      <protection locked="0"/>
    </xf>
    <xf numFmtId="0" fontId="10" fillId="15" borderId="19" xfId="0" applyFont="1" applyFill="1" applyBorder="1" applyAlignment="1">
      <alignment vertical="top" wrapText="1"/>
    </xf>
    <xf numFmtId="2" fontId="11" fillId="15" borderId="17" xfId="1" applyNumberFormat="1" applyFont="1" applyFill="1" applyBorder="1" applyAlignment="1" applyProtection="1">
      <alignment vertical="center" wrapText="1"/>
    </xf>
    <xf numFmtId="2" fontId="11" fillId="15" borderId="17" xfId="0" applyNumberFormat="1" applyFont="1" applyFill="1" applyBorder="1" applyAlignment="1" applyProtection="1">
      <alignment vertical="center" wrapText="1"/>
      <protection locked="0"/>
    </xf>
    <xf numFmtId="2" fontId="11" fillId="15" borderId="18" xfId="0" applyNumberFormat="1" applyFont="1" applyFill="1" applyBorder="1" applyAlignment="1" applyProtection="1">
      <protection locked="0"/>
    </xf>
    <xf numFmtId="2" fontId="11" fillId="15" borderId="18" xfId="0" applyNumberFormat="1" applyFont="1" applyFill="1" applyBorder="1" applyAlignment="1" applyProtection="1">
      <alignment horizontal="right"/>
      <protection locked="0"/>
    </xf>
    <xf numFmtId="1" fontId="6" fillId="15" borderId="16" xfId="0" applyNumberFormat="1" applyFont="1" applyFill="1" applyBorder="1" applyAlignment="1">
      <alignment horizontal="center"/>
    </xf>
    <xf numFmtId="0" fontId="10" fillId="15" borderId="20" xfId="0" applyFont="1" applyFill="1" applyBorder="1" applyAlignment="1">
      <alignment vertical="top" wrapText="1"/>
    </xf>
    <xf numFmtId="0" fontId="10" fillId="15" borderId="18" xfId="0" applyFont="1" applyFill="1" applyBorder="1" applyAlignment="1">
      <alignment horizontal="left" vertical="top" wrapText="1"/>
    </xf>
    <xf numFmtId="0" fontId="10" fillId="9" borderId="18" xfId="0" applyFont="1" applyFill="1" applyBorder="1" applyAlignment="1">
      <alignment vertical="top" wrapText="1"/>
    </xf>
    <xf numFmtId="2" fontId="11" fillId="9" borderId="17" xfId="1" applyNumberFormat="1" applyFont="1" applyFill="1" applyBorder="1" applyAlignment="1" applyProtection="1">
      <alignment vertical="center" wrapText="1"/>
    </xf>
    <xf numFmtId="2" fontId="11" fillId="9" borderId="18" xfId="0" applyNumberFormat="1" applyFont="1" applyFill="1" applyBorder="1" applyAlignment="1" applyProtection="1">
      <alignment vertical="center" wrapText="1"/>
      <protection locked="0"/>
    </xf>
    <xf numFmtId="2" fontId="11" fillId="9" borderId="18" xfId="0" applyNumberFormat="1" applyFont="1" applyFill="1" applyBorder="1" applyAlignment="1" applyProtection="1">
      <alignment vertical="center"/>
      <protection locked="0"/>
    </xf>
    <xf numFmtId="2" fontId="15" fillId="10" borderId="14" xfId="0" applyNumberFormat="1" applyFont="1" applyFill="1" applyBorder="1" applyAlignment="1">
      <alignment vertical="center"/>
    </xf>
    <xf numFmtId="2" fontId="11" fillId="9" borderId="18" xfId="0" applyNumberFormat="1" applyFont="1" applyFill="1" applyBorder="1" applyAlignment="1" applyProtection="1">
      <protection locked="0"/>
    </xf>
    <xf numFmtId="2" fontId="11" fillId="9" borderId="18" xfId="0" applyNumberFormat="1" applyFont="1" applyFill="1" applyBorder="1" applyAlignment="1" applyProtection="1">
      <alignment horizontal="right"/>
      <protection locked="0"/>
    </xf>
    <xf numFmtId="1" fontId="6" fillId="9" borderId="16" xfId="0" applyNumberFormat="1" applyFont="1" applyFill="1" applyBorder="1" applyAlignment="1">
      <alignment horizontal="center"/>
    </xf>
    <xf numFmtId="2" fontId="14" fillId="9" borderId="18" xfId="0" applyNumberFormat="1" applyFont="1" applyFill="1" applyBorder="1" applyAlignment="1">
      <alignment vertical="center" wrapText="1"/>
    </xf>
    <xf numFmtId="2" fontId="11" fillId="9" borderId="17" xfId="0" applyNumberFormat="1" applyFont="1" applyFill="1" applyBorder="1" applyAlignment="1">
      <alignment vertical="center" wrapText="1"/>
    </xf>
    <xf numFmtId="4" fontId="11" fillId="9" borderId="18" xfId="0" applyNumberFormat="1" applyFont="1" applyFill="1" applyBorder="1" applyAlignment="1" applyProtection="1">
      <protection locked="0"/>
    </xf>
    <xf numFmtId="4" fontId="11" fillId="9" borderId="18" xfId="0" applyNumberFormat="1" applyFont="1" applyFill="1" applyBorder="1" applyAlignment="1" applyProtection="1">
      <alignment horizontal="right"/>
      <protection locked="0"/>
    </xf>
    <xf numFmtId="2" fontId="11" fillId="9" borderId="17" xfId="1" applyNumberFormat="1" applyFont="1" applyFill="1" applyBorder="1" applyAlignment="1" applyProtection="1">
      <alignment wrapText="1"/>
    </xf>
    <xf numFmtId="4" fontId="14" fillId="9" borderId="18" xfId="0" applyNumberFormat="1" applyFont="1" applyFill="1" applyBorder="1" applyAlignment="1">
      <alignment wrapText="1"/>
    </xf>
    <xf numFmtId="2" fontId="14" fillId="9" borderId="18" xfId="0" applyNumberFormat="1" applyFont="1" applyFill="1" applyBorder="1" applyAlignment="1">
      <alignment wrapText="1"/>
    </xf>
    <xf numFmtId="2" fontId="14" fillId="15" borderId="18" xfId="0" applyNumberFormat="1" applyFont="1" applyFill="1" applyBorder="1" applyAlignment="1">
      <alignment wrapText="1"/>
    </xf>
    <xf numFmtId="2" fontId="11" fillId="15" borderId="18" xfId="0" applyNumberFormat="1" applyFont="1" applyFill="1" applyBorder="1" applyAlignment="1" applyProtection="1">
      <alignment wrapText="1"/>
      <protection locked="0"/>
    </xf>
    <xf numFmtId="0" fontId="10" fillId="16" borderId="18" xfId="0" applyFont="1" applyFill="1" applyBorder="1" applyAlignment="1">
      <alignment horizontal="left" vertical="top" wrapText="1"/>
    </xf>
    <xf numFmtId="2" fontId="11" fillId="16" borderId="17" xfId="1" applyNumberFormat="1" applyFont="1" applyFill="1" applyBorder="1" applyAlignment="1" applyProtection="1">
      <alignment vertical="center" wrapText="1"/>
    </xf>
    <xf numFmtId="2" fontId="14" fillId="16" borderId="18" xfId="0" applyNumberFormat="1" applyFont="1" applyFill="1" applyBorder="1" applyAlignment="1">
      <alignment vertical="center" wrapText="1"/>
    </xf>
    <xf numFmtId="2" fontId="11" fillId="16" borderId="18" xfId="0" applyNumberFormat="1" applyFont="1" applyFill="1" applyBorder="1" applyAlignment="1" applyProtection="1">
      <alignment vertical="center"/>
      <protection locked="0"/>
    </xf>
    <xf numFmtId="1" fontId="6" fillId="16" borderId="16" xfId="0" applyNumberFormat="1" applyFont="1" applyFill="1" applyBorder="1" applyAlignment="1">
      <alignment horizontal="center"/>
    </xf>
    <xf numFmtId="0" fontId="10" fillId="16" borderId="18" xfId="0" applyFont="1" applyFill="1" applyBorder="1" applyAlignment="1">
      <alignment vertical="top" wrapText="1"/>
    </xf>
    <xf numFmtId="2" fontId="14" fillId="16" borderId="18" xfId="1" applyNumberFormat="1" applyFont="1" applyFill="1" applyBorder="1" applyAlignment="1" applyProtection="1">
      <alignment vertical="center" wrapText="1"/>
    </xf>
    <xf numFmtId="2" fontId="11" fillId="16" borderId="18" xfId="0" applyNumberFormat="1" applyFont="1" applyFill="1" applyBorder="1" applyAlignment="1">
      <alignment vertical="center"/>
    </xf>
    <xf numFmtId="0" fontId="10" fillId="16" borderId="19" xfId="0" applyFont="1" applyFill="1" applyBorder="1" applyAlignment="1">
      <alignment vertical="top" wrapText="1"/>
    </xf>
    <xf numFmtId="2" fontId="11" fillId="16" borderId="18" xfId="0" applyNumberFormat="1" applyFont="1" applyFill="1" applyBorder="1" applyAlignment="1" applyProtection="1">
      <alignment vertical="center" wrapText="1"/>
      <protection locked="0"/>
    </xf>
    <xf numFmtId="4" fontId="11" fillId="16" borderId="17" xfId="0" applyNumberFormat="1" applyFont="1" applyFill="1" applyBorder="1" applyAlignment="1" applyProtection="1">
      <alignment vertical="center" wrapText="1"/>
      <protection locked="0"/>
    </xf>
    <xf numFmtId="0" fontId="10" fillId="17" borderId="18" xfId="0" applyFont="1" applyFill="1" applyBorder="1" applyAlignment="1">
      <alignment vertical="center" wrapText="1"/>
    </xf>
    <xf numFmtId="2" fontId="11" fillId="17" borderId="17" xfId="0" applyNumberFormat="1" applyFont="1" applyFill="1" applyBorder="1" applyAlignment="1">
      <alignment vertical="center" wrapText="1"/>
    </xf>
    <xf numFmtId="2" fontId="11" fillId="17" borderId="18" xfId="0" applyNumberFormat="1" applyFont="1" applyFill="1" applyBorder="1" applyAlignment="1" applyProtection="1">
      <alignment vertical="center" wrapText="1"/>
      <protection locked="0"/>
    </xf>
    <xf numFmtId="2" fontId="11" fillId="17" borderId="17" xfId="0" applyNumberFormat="1" applyFont="1" applyFill="1" applyBorder="1" applyAlignment="1" applyProtection="1">
      <alignment vertical="center" wrapText="1"/>
      <protection locked="0"/>
    </xf>
    <xf numFmtId="2" fontId="6" fillId="17" borderId="14" xfId="0" applyNumberFormat="1" applyFont="1" applyFill="1" applyBorder="1" applyAlignment="1">
      <alignment vertical="center"/>
    </xf>
    <xf numFmtId="2" fontId="11" fillId="17" borderId="18" xfId="0" applyNumberFormat="1" applyFont="1" applyFill="1" applyBorder="1" applyAlignment="1" applyProtection="1">
      <alignment vertical="center"/>
      <protection locked="0"/>
    </xf>
    <xf numFmtId="2" fontId="15" fillId="17" borderId="14" xfId="0" applyNumberFormat="1" applyFont="1" applyFill="1" applyBorder="1" applyAlignment="1">
      <alignment vertical="center"/>
    </xf>
    <xf numFmtId="2" fontId="11" fillId="17" borderId="14" xfId="0" applyNumberFormat="1" applyFont="1" applyFill="1" applyBorder="1" applyAlignment="1" applyProtection="1">
      <alignment vertical="center"/>
      <protection locked="0"/>
    </xf>
    <xf numFmtId="2" fontId="11" fillId="17" borderId="18" xfId="0" applyNumberFormat="1" applyFont="1" applyFill="1" applyBorder="1" applyProtection="1">
      <protection locked="0"/>
    </xf>
    <xf numFmtId="2" fontId="6" fillId="17" borderId="14" xfId="0" applyNumberFormat="1" applyFont="1" applyFill="1" applyBorder="1"/>
    <xf numFmtId="2" fontId="13" fillId="17" borderId="15" xfId="0" applyNumberFormat="1" applyFont="1" applyFill="1" applyBorder="1"/>
    <xf numFmtId="2" fontId="11" fillId="17" borderId="18" xfId="0" applyNumberFormat="1" applyFont="1" applyFill="1" applyBorder="1" applyAlignment="1">
      <alignment vertical="center" wrapText="1"/>
    </xf>
    <xf numFmtId="2" fontId="6" fillId="17" borderId="18" xfId="0" applyNumberFormat="1" applyFont="1" applyFill="1" applyBorder="1" applyAlignment="1">
      <alignment vertical="center"/>
    </xf>
    <xf numFmtId="2" fontId="6" fillId="17" borderId="18" xfId="0" applyNumberFormat="1" applyFont="1" applyFill="1" applyBorder="1"/>
    <xf numFmtId="2" fontId="13" fillId="17" borderId="18" xfId="0" applyNumberFormat="1" applyFont="1" applyFill="1" applyBorder="1"/>
    <xf numFmtId="1" fontId="6" fillId="17" borderId="18" xfId="0" applyNumberFormat="1" applyFont="1" applyFill="1" applyBorder="1" applyAlignment="1">
      <alignment horizontal="center"/>
    </xf>
    <xf numFmtId="2" fontId="11" fillId="17" borderId="18" xfId="1" applyNumberFormat="1" applyFont="1" applyFill="1" applyBorder="1" applyAlignment="1" applyProtection="1">
      <alignment vertical="center" wrapText="1"/>
    </xf>
    <xf numFmtId="0" fontId="10" fillId="17" borderId="18" xfId="0" applyFont="1" applyFill="1" applyBorder="1" applyAlignment="1">
      <alignment horizontal="left" vertical="center" wrapText="1"/>
    </xf>
    <xf numFmtId="4" fontId="16" fillId="17" borderId="18" xfId="0" applyNumberFormat="1" applyFont="1" applyFill="1" applyBorder="1" applyAlignment="1">
      <alignment vertical="center" wrapText="1"/>
    </xf>
    <xf numFmtId="0" fontId="10" fillId="13" borderId="6" xfId="0" applyFont="1" applyFill="1" applyBorder="1" applyAlignment="1">
      <alignment vertical="center" wrapText="1"/>
    </xf>
    <xf numFmtId="0" fontId="10" fillId="13" borderId="19" xfId="0" applyFont="1" applyFill="1" applyBorder="1" applyAlignment="1">
      <alignment vertical="center" wrapText="1"/>
    </xf>
    <xf numFmtId="0" fontId="10" fillId="14" borderId="19" xfId="0" applyFont="1" applyFill="1" applyBorder="1" applyAlignment="1">
      <alignment vertical="center" wrapText="1"/>
    </xf>
    <xf numFmtId="0" fontId="10" fillId="16" borderId="19" xfId="0" applyFont="1" applyFill="1" applyBorder="1" applyAlignment="1">
      <alignment vertical="center" wrapText="1"/>
    </xf>
    <xf numFmtId="4" fontId="0" fillId="18" borderId="18" xfId="0" applyNumberFormat="1" applyFill="1" applyBorder="1"/>
    <xf numFmtId="0" fontId="0" fillId="0" borderId="21" xfId="0" applyBorder="1"/>
    <xf numFmtId="0" fontId="10" fillId="9" borderId="6" xfId="0" applyFont="1" applyFill="1" applyBorder="1" applyAlignment="1">
      <alignment vertical="center" wrapText="1"/>
    </xf>
    <xf numFmtId="0" fontId="10" fillId="16" borderId="6" xfId="0" applyFont="1" applyFill="1" applyBorder="1" applyAlignment="1">
      <alignment vertical="center" wrapText="1"/>
    </xf>
    <xf numFmtId="0" fontId="0" fillId="0" borderId="22" xfId="0" applyBorder="1"/>
    <xf numFmtId="0" fontId="10" fillId="9" borderId="19" xfId="0" applyFont="1" applyFill="1" applyBorder="1" applyAlignment="1">
      <alignment vertical="center" wrapText="1"/>
    </xf>
    <xf numFmtId="0" fontId="10" fillId="15" borderId="19" xfId="0" applyFont="1" applyFill="1" applyBorder="1" applyAlignment="1">
      <alignment horizontal="left" vertical="center" wrapText="1"/>
    </xf>
    <xf numFmtId="0" fontId="10" fillId="14" borderId="20" xfId="0" applyFont="1" applyFill="1" applyBorder="1" applyAlignment="1">
      <alignment vertical="center" wrapText="1"/>
    </xf>
    <xf numFmtId="0" fontId="10" fillId="15" borderId="6" xfId="0" applyFont="1" applyFill="1" applyBorder="1" applyAlignment="1">
      <alignment vertical="center" wrapText="1"/>
    </xf>
    <xf numFmtId="0" fontId="10" fillId="16" borderId="19" xfId="0" applyFont="1" applyFill="1" applyBorder="1" applyAlignment="1">
      <alignment horizontal="left" vertical="center" wrapText="1"/>
    </xf>
    <xf numFmtId="2" fontId="14" fillId="14" borderId="17" xfId="0" applyNumberFormat="1" applyFont="1" applyFill="1" applyBorder="1" applyAlignment="1">
      <alignment vertical="center" wrapText="1"/>
    </xf>
    <xf numFmtId="4" fontId="11" fillId="16" borderId="18" xfId="0" applyNumberFormat="1" applyFont="1" applyFill="1" applyBorder="1" applyAlignment="1" applyProtection="1">
      <alignment vertical="center" wrapText="1"/>
      <protection locked="0"/>
    </xf>
    <xf numFmtId="2" fontId="14" fillId="9" borderId="17" xfId="0" applyNumberFormat="1" applyFont="1" applyFill="1" applyBorder="1" applyAlignment="1">
      <alignment vertical="center" wrapText="1"/>
    </xf>
    <xf numFmtId="2" fontId="14" fillId="15" borderId="17" xfId="0" applyNumberFormat="1" applyFont="1" applyFill="1" applyBorder="1" applyAlignment="1">
      <alignment vertical="center" wrapText="1"/>
    </xf>
    <xf numFmtId="2" fontId="14" fillId="13" borderId="17" xfId="0" applyNumberFormat="1" applyFont="1" applyFill="1" applyBorder="1" applyAlignment="1">
      <alignment vertical="center" wrapText="1"/>
    </xf>
    <xf numFmtId="2" fontId="12" fillId="10" borderId="23" xfId="0" applyNumberFormat="1" applyFont="1" applyFill="1" applyBorder="1" applyAlignment="1">
      <alignment vertical="center"/>
    </xf>
    <xf numFmtId="2" fontId="6" fillId="10" borderId="23" xfId="0" applyNumberFormat="1" applyFont="1" applyFill="1" applyBorder="1" applyAlignment="1">
      <alignment vertical="center"/>
    </xf>
    <xf numFmtId="2" fontId="11" fillId="14" borderId="17" xfId="0" applyNumberFormat="1" applyFont="1" applyFill="1" applyBorder="1" applyAlignment="1" applyProtection="1">
      <alignment vertical="center"/>
      <protection locked="0"/>
    </xf>
    <xf numFmtId="2" fontId="11" fillId="13" borderId="24" xfId="0" applyNumberFormat="1" applyFont="1" applyFill="1" applyBorder="1" applyAlignment="1" applyProtection="1">
      <alignment vertical="center"/>
      <protection locked="0"/>
    </xf>
    <xf numFmtId="2" fontId="11" fillId="14" borderId="14" xfId="0" applyNumberFormat="1" applyFont="1" applyFill="1" applyBorder="1" applyAlignment="1" applyProtection="1">
      <alignment vertical="center"/>
      <protection locked="0"/>
    </xf>
    <xf numFmtId="0" fontId="0" fillId="0" borderId="25" xfId="0" applyBorder="1"/>
    <xf numFmtId="4" fontId="0" fillId="18" borderId="26" xfId="0" applyNumberFormat="1" applyFill="1" applyBorder="1"/>
    <xf numFmtId="4" fontId="0" fillId="18" borderId="17" xfId="0" applyNumberFormat="1" applyFill="1" applyBorder="1"/>
    <xf numFmtId="4" fontId="0" fillId="18" borderId="27" xfId="0" applyNumberFormat="1" applyFill="1" applyBorder="1"/>
    <xf numFmtId="4" fontId="0" fillId="18" borderId="28" xfId="0" applyNumberFormat="1" applyFill="1" applyBorder="1"/>
    <xf numFmtId="4" fontId="0" fillId="18" borderId="29" xfId="0" applyNumberFormat="1" applyFill="1" applyBorder="1"/>
    <xf numFmtId="4" fontId="0" fillId="18" borderId="30" xfId="0" applyNumberFormat="1" applyFill="1" applyBorder="1"/>
    <xf numFmtId="2" fontId="7" fillId="10" borderId="14" xfId="0" applyNumberFormat="1" applyFont="1" applyFill="1" applyBorder="1" applyAlignment="1">
      <alignment vertical="center"/>
    </xf>
    <xf numFmtId="2" fontId="18" fillId="10" borderId="14" xfId="0" applyNumberFormat="1" applyFont="1" applyFill="1" applyBorder="1" applyAlignment="1">
      <alignment vertical="center"/>
    </xf>
    <xf numFmtId="165" fontId="11" fillId="9" borderId="18" xfId="0" applyNumberFormat="1" applyFont="1" applyFill="1" applyBorder="1" applyAlignment="1" applyProtection="1">
      <alignment horizontal="right"/>
      <protection locked="0"/>
    </xf>
    <xf numFmtId="0" fontId="7" fillId="4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6" fillId="5" borderId="2" xfId="0" applyNumberFormat="1" applyFont="1" applyFill="1" applyBorder="1" applyAlignment="1">
      <alignment horizontal="center" wrapText="1"/>
    </xf>
    <xf numFmtId="2" fontId="6" fillId="6" borderId="5" xfId="0" applyNumberFormat="1" applyFont="1" applyFill="1" applyBorder="1" applyAlignment="1">
      <alignment horizontal="center"/>
    </xf>
    <xf numFmtId="2" fontId="6" fillId="7" borderId="6" xfId="0" applyNumberFormat="1" applyFont="1" applyFill="1" applyBorder="1" applyAlignment="1">
      <alignment horizontal="center"/>
    </xf>
    <xf numFmtId="2" fontId="6" fillId="8" borderId="6" xfId="0" applyNumberFormat="1" applyFont="1" applyFill="1" applyBorder="1" applyAlignment="1">
      <alignment horizontal="center"/>
    </xf>
    <xf numFmtId="2" fontId="6" fillId="9" borderId="6" xfId="0" applyNumberFormat="1" applyFont="1" applyFill="1" applyBorder="1" applyAlignment="1">
      <alignment horizontal="center"/>
    </xf>
  </cellXfs>
  <cellStyles count="3">
    <cellStyle name="Comma" xfId="1" builtinId="3"/>
    <cellStyle name="Explanatory Text" xfId="2" builtinId="53" customBuiltin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996600"/>
      <rgbColor rgb="FF800080"/>
      <rgbColor rgb="FF008080"/>
      <rgbColor rgb="FFC4BD97"/>
      <rgbColor rgb="FF808080"/>
      <rgbColor rgb="FFF2F2F2"/>
      <rgbColor rgb="FFFF3333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EBF1DE"/>
      <rgbColor rgb="FF00FFFF"/>
      <rgbColor rgb="FF800080"/>
      <rgbColor rgb="FFCC0000"/>
      <rgbColor rgb="FF008080"/>
      <rgbColor rgb="FF0000FF"/>
      <rgbColor rgb="FF00B0F0"/>
      <rgbColor rgb="FFDCE6F2"/>
      <rgbColor rgb="FFCCFFCC"/>
      <rgbColor rgb="FFFDEADA"/>
      <rgbColor rgb="FFDDDDDD"/>
      <rgbColor rgb="FFFFCCCC"/>
      <rgbColor rgb="FFE6E0EC"/>
      <rgbColor rgb="FFFFCC99"/>
      <rgbColor rgb="FF3366FF"/>
      <rgbColor rgb="FF33CCCC"/>
      <rgbColor rgb="FF92D050"/>
      <rgbColor rgb="FFEEECE1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tabSelected="1" zoomScale="80" zoomScaleNormal="80" workbookViewId="0">
      <selection activeCell="AE43" sqref="AE43"/>
    </sheetView>
  </sheetViews>
  <sheetFormatPr defaultRowHeight="15" x14ac:dyDescent="0.25"/>
  <cols>
    <col min="1" max="1" width="41.42578125" customWidth="1"/>
    <col min="2" max="2" width="9.85546875" customWidth="1"/>
    <col min="3" max="3" width="9.7109375" customWidth="1"/>
    <col min="4" max="4" width="9.140625" customWidth="1"/>
    <col min="5" max="5" width="0.140625" customWidth="1"/>
    <col min="6" max="6" width="9.140625" hidden="1" customWidth="1"/>
    <col min="7" max="10" width="8.7109375" customWidth="1"/>
    <col min="11" max="11" width="9.140625" customWidth="1"/>
    <col min="12" max="12" width="0.42578125" customWidth="1"/>
    <col min="13" max="24" width="8.7109375" customWidth="1"/>
    <col min="25" max="25" width="9.140625" customWidth="1"/>
    <col min="26" max="26" width="1.7109375" hidden="1" customWidth="1"/>
    <col min="27" max="27" width="9.7109375" customWidth="1"/>
    <col min="28" max="28" width="9.42578125" customWidth="1"/>
    <col min="29" max="1025" width="8.7109375" customWidth="1"/>
  </cols>
  <sheetData>
    <row r="1" spans="1:29" ht="15.75" x14ac:dyDescent="0.25">
      <c r="A1" s="151" t="s">
        <v>42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"/>
      <c r="AC1" s="1"/>
    </row>
    <row r="2" spans="1:29" x14ac:dyDescent="0.25">
      <c r="C2" s="2"/>
      <c r="D2" s="2"/>
      <c r="E2" s="2"/>
      <c r="F2" s="2"/>
      <c r="G2" s="3"/>
      <c r="H2" s="2"/>
      <c r="I2" s="2"/>
      <c r="J2" s="2"/>
      <c r="K2" s="2"/>
      <c r="L2" s="2">
        <v>5</v>
      </c>
      <c r="M2" s="3"/>
      <c r="N2" s="2"/>
      <c r="O2" s="3"/>
      <c r="P2" s="2"/>
      <c r="Q2" s="2"/>
      <c r="R2" s="2"/>
      <c r="S2" s="2"/>
      <c r="T2" s="2"/>
      <c r="U2" s="3"/>
      <c r="V2" s="2"/>
      <c r="W2" s="2"/>
      <c r="X2" s="2"/>
      <c r="Y2" s="2"/>
      <c r="Z2" s="2"/>
      <c r="AA2" s="3"/>
      <c r="AB2" s="4"/>
      <c r="AC2" s="4"/>
    </row>
    <row r="3" spans="1:29" ht="15.75" customHeight="1" x14ac:dyDescent="0.25">
      <c r="A3" s="5" t="s">
        <v>1</v>
      </c>
      <c r="B3" s="152" t="s">
        <v>2</v>
      </c>
      <c r="C3" s="152"/>
      <c r="D3" s="152"/>
      <c r="E3" s="152"/>
      <c r="F3" s="6"/>
      <c r="G3" s="7"/>
      <c r="H3" s="153" t="s">
        <v>3</v>
      </c>
      <c r="I3" s="153"/>
      <c r="J3" s="153"/>
      <c r="K3" s="153"/>
      <c r="L3" s="153"/>
      <c r="M3" s="153"/>
      <c r="N3" s="154" t="s">
        <v>4</v>
      </c>
      <c r="O3" s="154"/>
      <c r="P3" s="155" t="s">
        <v>5</v>
      </c>
      <c r="Q3" s="155"/>
      <c r="R3" s="155"/>
      <c r="S3" s="155"/>
      <c r="T3" s="155"/>
      <c r="U3" s="155"/>
      <c r="V3" s="156" t="s">
        <v>6</v>
      </c>
      <c r="W3" s="156"/>
      <c r="X3" s="156"/>
      <c r="Y3" s="156"/>
      <c r="Z3" s="156"/>
      <c r="AA3" s="156"/>
      <c r="AB3" s="150" t="s">
        <v>7</v>
      </c>
      <c r="AC3" s="150"/>
    </row>
    <row r="4" spans="1:29" ht="26.25" x14ac:dyDescent="0.25">
      <c r="A4" s="8" t="s">
        <v>8</v>
      </c>
      <c r="B4" s="9" t="s">
        <v>9</v>
      </c>
      <c r="C4" s="10" t="s">
        <v>10</v>
      </c>
      <c r="D4" s="11" t="s">
        <v>11</v>
      </c>
      <c r="E4" s="11" t="s">
        <v>12</v>
      </c>
      <c r="F4" s="11"/>
      <c r="G4" s="12"/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4"/>
      <c r="N4" s="13" t="s">
        <v>9</v>
      </c>
      <c r="O4" s="14"/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4"/>
      <c r="V4" s="13" t="s">
        <v>9</v>
      </c>
      <c r="W4" s="13" t="s">
        <v>10</v>
      </c>
      <c r="X4" s="13" t="s">
        <v>11</v>
      </c>
      <c r="Y4" s="13" t="s">
        <v>12</v>
      </c>
      <c r="Z4" s="13" t="s">
        <v>12</v>
      </c>
      <c r="AA4" s="15"/>
      <c r="AB4" s="16" t="s">
        <v>14</v>
      </c>
      <c r="AC4" s="17" t="s">
        <v>15</v>
      </c>
    </row>
    <row r="5" spans="1:29" x14ac:dyDescent="0.25">
      <c r="A5" s="18" t="s">
        <v>16</v>
      </c>
      <c r="B5" s="19">
        <v>5</v>
      </c>
      <c r="C5" s="20">
        <v>10</v>
      </c>
      <c r="D5" s="20">
        <v>5</v>
      </c>
      <c r="E5" s="20"/>
      <c r="F5" s="20"/>
      <c r="G5" s="21">
        <f t="shared" ref="G5:G25" si="0">SUM(B5:F5)</f>
        <v>20</v>
      </c>
      <c r="H5" s="22">
        <v>4.5</v>
      </c>
      <c r="I5" s="22">
        <v>10</v>
      </c>
      <c r="J5" s="22">
        <v>3.5</v>
      </c>
      <c r="K5" s="22">
        <v>2</v>
      </c>
      <c r="L5" s="22"/>
      <c r="M5" s="21">
        <f>SUM(H5:L5)</f>
        <v>20</v>
      </c>
      <c r="N5" s="22">
        <v>20</v>
      </c>
      <c r="O5" s="21">
        <f>SUM(N5)</f>
        <v>20</v>
      </c>
      <c r="P5" s="22">
        <v>3</v>
      </c>
      <c r="Q5" s="22">
        <v>4</v>
      </c>
      <c r="R5" s="22">
        <v>4</v>
      </c>
      <c r="S5" s="22">
        <v>5</v>
      </c>
      <c r="T5" s="22">
        <v>4</v>
      </c>
      <c r="U5" s="21">
        <f>SUM(P5:T5)</f>
        <v>20</v>
      </c>
      <c r="V5" s="22">
        <v>5</v>
      </c>
      <c r="W5" s="22">
        <v>5</v>
      </c>
      <c r="X5" s="22">
        <v>5</v>
      </c>
      <c r="Y5" s="22">
        <v>5</v>
      </c>
      <c r="Z5" s="22"/>
      <c r="AA5" s="21">
        <f>SUM(V5:Z5)</f>
        <v>20</v>
      </c>
      <c r="AB5" s="23">
        <f t="shared" ref="AB5:AB17" si="1">SUM(AA5,U5,O5,M5,G5)</f>
        <v>100</v>
      </c>
      <c r="AC5" s="24"/>
    </row>
    <row r="6" spans="1:29" x14ac:dyDescent="0.25">
      <c r="A6" s="25" t="s">
        <v>17</v>
      </c>
      <c r="B6" s="26">
        <v>4</v>
      </c>
      <c r="C6" s="27">
        <v>5.5</v>
      </c>
      <c r="D6" s="27">
        <v>3</v>
      </c>
      <c r="E6" s="27"/>
      <c r="F6" s="27"/>
      <c r="G6" s="28">
        <f t="shared" si="0"/>
        <v>12.5</v>
      </c>
      <c r="H6" s="29">
        <v>4.5</v>
      </c>
      <c r="I6" s="29">
        <v>9</v>
      </c>
      <c r="J6" s="29">
        <v>3.5</v>
      </c>
      <c r="K6" s="29">
        <v>2</v>
      </c>
      <c r="L6" s="29"/>
      <c r="M6" s="28">
        <f t="shared" ref="M6:M25" si="2">H6+I6+J6+K6</f>
        <v>19</v>
      </c>
      <c r="N6" s="29">
        <v>10</v>
      </c>
      <c r="O6" s="28">
        <f t="shared" ref="O6:O25" si="3">SUBTOTAL(9,N6)</f>
        <v>10</v>
      </c>
      <c r="P6" s="29">
        <v>3</v>
      </c>
      <c r="Q6" s="29">
        <v>4</v>
      </c>
      <c r="R6" s="29">
        <v>2</v>
      </c>
      <c r="S6" s="30">
        <v>3.5</v>
      </c>
      <c r="T6" s="29">
        <v>3.5</v>
      </c>
      <c r="U6" s="31">
        <f t="shared" ref="U6:U24" si="4">P6+Q6+R6+S6+T6</f>
        <v>16</v>
      </c>
      <c r="V6" s="29">
        <v>5</v>
      </c>
      <c r="W6" s="29">
        <v>3.75</v>
      </c>
      <c r="X6" s="32">
        <v>5</v>
      </c>
      <c r="Y6" s="29">
        <v>4</v>
      </c>
      <c r="Z6" s="33"/>
      <c r="AA6" s="34">
        <f t="shared" ref="AA6:AA19" si="5">V6+W6+X6+Y6</f>
        <v>17.75</v>
      </c>
      <c r="AB6" s="23">
        <f t="shared" si="1"/>
        <v>75.25</v>
      </c>
      <c r="AC6" s="36">
        <v>6</v>
      </c>
    </row>
    <row r="7" spans="1:29" x14ac:dyDescent="0.25">
      <c r="A7" s="37" t="s">
        <v>18</v>
      </c>
      <c r="B7" s="38">
        <v>0</v>
      </c>
      <c r="C7" s="39">
        <v>2</v>
      </c>
      <c r="D7" s="39">
        <v>2</v>
      </c>
      <c r="E7" s="39"/>
      <c r="F7" s="40"/>
      <c r="G7" s="41">
        <f t="shared" si="0"/>
        <v>4</v>
      </c>
      <c r="H7" s="42">
        <v>0</v>
      </c>
      <c r="I7" s="42">
        <v>3.5</v>
      </c>
      <c r="J7" s="42">
        <v>3.5</v>
      </c>
      <c r="K7" s="42">
        <v>0.5</v>
      </c>
      <c r="L7" s="42"/>
      <c r="M7" s="28">
        <f t="shared" si="2"/>
        <v>7.5</v>
      </c>
      <c r="N7" s="42">
        <v>11</v>
      </c>
      <c r="O7" s="41">
        <f t="shared" si="3"/>
        <v>11</v>
      </c>
      <c r="P7" s="42">
        <v>0</v>
      </c>
      <c r="Q7" s="42">
        <v>4</v>
      </c>
      <c r="R7" s="42">
        <v>1</v>
      </c>
      <c r="S7" s="42">
        <v>2.25</v>
      </c>
      <c r="T7" s="42">
        <v>1.5</v>
      </c>
      <c r="U7" s="28">
        <f t="shared" si="4"/>
        <v>8.75</v>
      </c>
      <c r="V7" s="29">
        <v>0</v>
      </c>
      <c r="W7" s="29">
        <v>3.75</v>
      </c>
      <c r="X7" s="32">
        <v>2</v>
      </c>
      <c r="Y7" s="29">
        <v>0</v>
      </c>
      <c r="Z7" s="33"/>
      <c r="AA7" s="43">
        <f t="shared" si="5"/>
        <v>5.75</v>
      </c>
      <c r="AB7" s="23">
        <f t="shared" si="1"/>
        <v>37</v>
      </c>
      <c r="AC7" s="36">
        <v>20</v>
      </c>
    </row>
    <row r="8" spans="1:29" x14ac:dyDescent="0.25">
      <c r="A8" s="37" t="s">
        <v>19</v>
      </c>
      <c r="B8" s="38">
        <v>3</v>
      </c>
      <c r="C8" s="40">
        <v>6</v>
      </c>
      <c r="D8" s="40">
        <v>3</v>
      </c>
      <c r="E8" s="40"/>
      <c r="F8" s="40"/>
      <c r="G8" s="41">
        <f t="shared" si="0"/>
        <v>12</v>
      </c>
      <c r="H8" s="42">
        <v>2</v>
      </c>
      <c r="I8" s="42">
        <v>4.5</v>
      </c>
      <c r="J8" s="42">
        <v>3.5</v>
      </c>
      <c r="K8" s="42">
        <v>2</v>
      </c>
      <c r="L8" s="42"/>
      <c r="M8" s="28">
        <f t="shared" si="2"/>
        <v>12</v>
      </c>
      <c r="N8" s="42">
        <v>13.5</v>
      </c>
      <c r="O8" s="41">
        <f t="shared" si="3"/>
        <v>13.5</v>
      </c>
      <c r="P8" s="42">
        <v>3</v>
      </c>
      <c r="Q8" s="42">
        <v>4</v>
      </c>
      <c r="R8" s="42">
        <v>0.5</v>
      </c>
      <c r="S8" s="42">
        <v>2.5</v>
      </c>
      <c r="T8" s="42">
        <v>2.5</v>
      </c>
      <c r="U8" s="28">
        <f t="shared" si="4"/>
        <v>12.5</v>
      </c>
      <c r="V8" s="29">
        <v>4</v>
      </c>
      <c r="W8" s="29">
        <v>3.75</v>
      </c>
      <c r="X8" s="32">
        <v>3</v>
      </c>
      <c r="Y8" s="29">
        <v>0</v>
      </c>
      <c r="Z8" s="33"/>
      <c r="AA8" s="43">
        <f t="shared" si="5"/>
        <v>10.75</v>
      </c>
      <c r="AB8" s="23">
        <f t="shared" si="1"/>
        <v>60.75</v>
      </c>
      <c r="AC8" s="36">
        <v>14</v>
      </c>
    </row>
    <row r="9" spans="1:29" ht="15.75" thickBot="1" x14ac:dyDescent="0.3">
      <c r="A9" s="37" t="s">
        <v>20</v>
      </c>
      <c r="B9" s="38">
        <v>4</v>
      </c>
      <c r="C9" s="40">
        <v>5.5</v>
      </c>
      <c r="D9" s="40">
        <v>4</v>
      </c>
      <c r="E9" s="40"/>
      <c r="F9" s="40"/>
      <c r="G9" s="41">
        <f t="shared" si="0"/>
        <v>13.5</v>
      </c>
      <c r="H9" s="42">
        <v>3</v>
      </c>
      <c r="I9" s="42">
        <v>9.5</v>
      </c>
      <c r="J9" s="42">
        <v>3.5</v>
      </c>
      <c r="K9" s="42">
        <v>1.5</v>
      </c>
      <c r="L9" s="42"/>
      <c r="M9" s="28">
        <f t="shared" si="2"/>
        <v>17.5</v>
      </c>
      <c r="N9" s="42">
        <v>8</v>
      </c>
      <c r="O9" s="41">
        <f t="shared" si="3"/>
        <v>8</v>
      </c>
      <c r="P9" s="42">
        <v>2</v>
      </c>
      <c r="Q9" s="42">
        <v>4</v>
      </c>
      <c r="R9" s="138">
        <v>0</v>
      </c>
      <c r="S9" s="138">
        <v>3</v>
      </c>
      <c r="T9" s="42">
        <v>3</v>
      </c>
      <c r="U9" s="28">
        <f t="shared" si="4"/>
        <v>12</v>
      </c>
      <c r="V9" s="29">
        <v>5</v>
      </c>
      <c r="W9" s="29">
        <v>3.25</v>
      </c>
      <c r="X9" s="32">
        <v>1.5</v>
      </c>
      <c r="Y9" s="29">
        <v>3</v>
      </c>
      <c r="Z9" s="33"/>
      <c r="AA9" s="43">
        <f t="shared" si="5"/>
        <v>12.75</v>
      </c>
      <c r="AB9" s="23">
        <f t="shared" si="1"/>
        <v>63.75</v>
      </c>
      <c r="AC9" s="36">
        <v>12</v>
      </c>
    </row>
    <row r="10" spans="1:29" ht="15.75" thickBot="1" x14ac:dyDescent="0.3">
      <c r="A10" s="45" t="s">
        <v>21</v>
      </c>
      <c r="B10" s="46">
        <v>4</v>
      </c>
      <c r="C10" s="47">
        <v>8.5</v>
      </c>
      <c r="D10" s="47">
        <v>4</v>
      </c>
      <c r="E10" s="40"/>
      <c r="F10" s="40"/>
      <c r="G10" s="148">
        <f t="shared" si="0"/>
        <v>16.5</v>
      </c>
      <c r="H10" s="49">
        <v>1.5</v>
      </c>
      <c r="I10" s="49">
        <v>6</v>
      </c>
      <c r="J10" s="49">
        <v>3.5</v>
      </c>
      <c r="K10" s="49">
        <v>2</v>
      </c>
      <c r="L10" s="42"/>
      <c r="M10" s="28">
        <f t="shared" si="2"/>
        <v>13</v>
      </c>
      <c r="N10" s="49">
        <v>20</v>
      </c>
      <c r="O10" s="135">
        <f t="shared" si="3"/>
        <v>20</v>
      </c>
      <c r="P10" s="141">
        <v>3</v>
      </c>
      <c r="Q10" s="144">
        <v>3.5</v>
      </c>
      <c r="R10" s="120">
        <v>2.5</v>
      </c>
      <c r="S10" s="142">
        <v>4.5</v>
      </c>
      <c r="T10" s="137">
        <v>2.5</v>
      </c>
      <c r="U10" s="31">
        <f t="shared" si="4"/>
        <v>16</v>
      </c>
      <c r="V10" s="50">
        <v>5</v>
      </c>
      <c r="W10" s="51">
        <v>4</v>
      </c>
      <c r="X10" s="52">
        <v>4</v>
      </c>
      <c r="Y10" s="50">
        <v>3</v>
      </c>
      <c r="Z10" s="33"/>
      <c r="AA10" s="43">
        <f t="shared" si="5"/>
        <v>16</v>
      </c>
      <c r="AB10" s="23">
        <f t="shared" si="1"/>
        <v>81.5</v>
      </c>
      <c r="AC10" s="53">
        <v>2</v>
      </c>
    </row>
    <row r="11" spans="1:29" ht="15.75" thickBot="1" x14ac:dyDescent="0.3">
      <c r="A11" s="45" t="s">
        <v>22</v>
      </c>
      <c r="B11" s="54">
        <v>0.5</v>
      </c>
      <c r="C11" s="55">
        <v>4</v>
      </c>
      <c r="D11" s="56">
        <v>0.5</v>
      </c>
      <c r="E11" s="57"/>
      <c r="F11" s="58"/>
      <c r="G11" s="41">
        <f t="shared" si="0"/>
        <v>5</v>
      </c>
      <c r="H11" s="49">
        <v>0.5</v>
      </c>
      <c r="I11" s="49">
        <v>2.5</v>
      </c>
      <c r="J11" s="49">
        <v>3</v>
      </c>
      <c r="K11" s="49">
        <v>1.5</v>
      </c>
      <c r="L11" s="59"/>
      <c r="M11" s="28">
        <f t="shared" si="2"/>
        <v>7.5</v>
      </c>
      <c r="N11" s="49">
        <v>14.5</v>
      </c>
      <c r="O11" s="136">
        <f t="shared" si="3"/>
        <v>14.5</v>
      </c>
      <c r="P11" s="146">
        <v>1.5</v>
      </c>
      <c r="Q11" s="145">
        <v>4</v>
      </c>
      <c r="R11" s="143">
        <v>0.5</v>
      </c>
      <c r="S11" s="120">
        <v>3</v>
      </c>
      <c r="T11" s="137">
        <v>2</v>
      </c>
      <c r="U11" s="28">
        <f t="shared" si="4"/>
        <v>11</v>
      </c>
      <c r="V11" s="50">
        <v>1.5</v>
      </c>
      <c r="W11" s="50">
        <v>1.75</v>
      </c>
      <c r="X11" s="52">
        <v>2.5</v>
      </c>
      <c r="Y11" s="50">
        <v>0</v>
      </c>
      <c r="Z11" s="60"/>
      <c r="AA11" s="43">
        <f t="shared" si="5"/>
        <v>5.75</v>
      </c>
      <c r="AB11" s="23">
        <f t="shared" si="1"/>
        <v>43.75</v>
      </c>
      <c r="AC11" s="53">
        <v>19</v>
      </c>
    </row>
    <row r="12" spans="1:29" ht="15.75" thickBot="1" x14ac:dyDescent="0.3">
      <c r="A12" s="45" t="s">
        <v>23</v>
      </c>
      <c r="B12" s="54">
        <v>3</v>
      </c>
      <c r="C12" s="47">
        <v>7</v>
      </c>
      <c r="D12" s="47">
        <v>3.5</v>
      </c>
      <c r="E12" s="58"/>
      <c r="F12" s="58"/>
      <c r="G12" s="41">
        <f t="shared" si="0"/>
        <v>13.5</v>
      </c>
      <c r="H12" s="49">
        <v>2</v>
      </c>
      <c r="I12" s="49">
        <v>5.5</v>
      </c>
      <c r="J12" s="49">
        <v>3</v>
      </c>
      <c r="K12" s="49">
        <v>1.5</v>
      </c>
      <c r="L12" s="59"/>
      <c r="M12" s="28">
        <f t="shared" si="2"/>
        <v>12</v>
      </c>
      <c r="N12" s="49">
        <v>16.5</v>
      </c>
      <c r="O12" s="136">
        <f t="shared" si="3"/>
        <v>16.5</v>
      </c>
      <c r="P12" s="120">
        <v>2</v>
      </c>
      <c r="Q12" s="142">
        <v>3</v>
      </c>
      <c r="R12" s="120">
        <v>0</v>
      </c>
      <c r="S12" s="142">
        <v>3</v>
      </c>
      <c r="T12" s="137">
        <v>2.5</v>
      </c>
      <c r="U12" s="28">
        <f t="shared" si="4"/>
        <v>10.5</v>
      </c>
      <c r="V12" s="50">
        <v>5</v>
      </c>
      <c r="W12" s="50">
        <v>3</v>
      </c>
      <c r="X12" s="52">
        <v>3.5</v>
      </c>
      <c r="Y12" s="50">
        <v>0.5</v>
      </c>
      <c r="Z12" s="60"/>
      <c r="AA12" s="43">
        <f t="shared" si="5"/>
        <v>12</v>
      </c>
      <c r="AB12" s="23">
        <f t="shared" si="1"/>
        <v>64.5</v>
      </c>
      <c r="AC12" s="53">
        <v>11</v>
      </c>
    </row>
    <row r="13" spans="1:29" ht="15.75" thickBot="1" x14ac:dyDescent="0.3">
      <c r="A13" s="45" t="s">
        <v>24</v>
      </c>
      <c r="B13" s="54">
        <v>4.5</v>
      </c>
      <c r="C13" s="47">
        <v>9</v>
      </c>
      <c r="D13" s="47">
        <v>5</v>
      </c>
      <c r="E13" s="58"/>
      <c r="F13" s="58"/>
      <c r="G13" s="147">
        <f t="shared" si="0"/>
        <v>18.5</v>
      </c>
      <c r="H13" s="49">
        <v>1.5</v>
      </c>
      <c r="I13" s="49">
        <v>10</v>
      </c>
      <c r="J13" s="49">
        <v>3.5</v>
      </c>
      <c r="K13" s="49">
        <v>2</v>
      </c>
      <c r="L13" s="59"/>
      <c r="M13" s="28">
        <f t="shared" si="2"/>
        <v>17</v>
      </c>
      <c r="N13" s="49">
        <v>16</v>
      </c>
      <c r="O13" s="41">
        <f t="shared" si="3"/>
        <v>16</v>
      </c>
      <c r="P13" s="139">
        <v>3</v>
      </c>
      <c r="Q13" s="139">
        <v>4</v>
      </c>
      <c r="R13" s="139">
        <v>1.5</v>
      </c>
      <c r="S13" s="139">
        <v>3</v>
      </c>
      <c r="T13" s="49">
        <v>2.5</v>
      </c>
      <c r="U13" s="28">
        <f t="shared" si="4"/>
        <v>14</v>
      </c>
      <c r="V13" s="50">
        <v>5</v>
      </c>
      <c r="W13" s="50">
        <v>4.25</v>
      </c>
      <c r="X13" s="52">
        <v>4</v>
      </c>
      <c r="Y13" s="50">
        <v>1</v>
      </c>
      <c r="Z13" s="60"/>
      <c r="AA13" s="43">
        <f t="shared" si="5"/>
        <v>14.25</v>
      </c>
      <c r="AB13" s="23">
        <f t="shared" si="1"/>
        <v>79.75</v>
      </c>
      <c r="AC13" s="53">
        <v>4</v>
      </c>
    </row>
    <row r="14" spans="1:29" x14ac:dyDescent="0.25">
      <c r="A14" s="61" t="s">
        <v>25</v>
      </c>
      <c r="B14" s="62">
        <v>4</v>
      </c>
      <c r="C14" s="58">
        <v>5.5</v>
      </c>
      <c r="D14" s="63">
        <v>2</v>
      </c>
      <c r="E14" s="63"/>
      <c r="F14" s="58"/>
      <c r="G14" s="41">
        <f t="shared" si="0"/>
        <v>11.5</v>
      </c>
      <c r="H14" s="59">
        <v>2</v>
      </c>
      <c r="I14" s="59">
        <v>1.5</v>
      </c>
      <c r="J14" s="59">
        <v>3.5</v>
      </c>
      <c r="K14" s="59">
        <v>1</v>
      </c>
      <c r="L14" s="59"/>
      <c r="M14" s="28">
        <f t="shared" si="2"/>
        <v>8</v>
      </c>
      <c r="N14" s="59">
        <v>17.5</v>
      </c>
      <c r="O14" s="41">
        <f t="shared" si="3"/>
        <v>17.5</v>
      </c>
      <c r="P14" s="59">
        <v>3</v>
      </c>
      <c r="Q14" s="59">
        <v>3.75</v>
      </c>
      <c r="R14" s="59">
        <v>0.75</v>
      </c>
      <c r="S14" s="59">
        <v>4</v>
      </c>
      <c r="T14" s="59">
        <v>1</v>
      </c>
      <c r="U14" s="28">
        <f t="shared" si="4"/>
        <v>12.5</v>
      </c>
      <c r="V14" s="64">
        <v>3</v>
      </c>
      <c r="W14" s="64">
        <v>2</v>
      </c>
      <c r="X14" s="65">
        <v>0</v>
      </c>
      <c r="Y14" s="64">
        <v>1.5</v>
      </c>
      <c r="Z14" s="60"/>
      <c r="AA14" s="43">
        <f t="shared" si="5"/>
        <v>6.5</v>
      </c>
      <c r="AB14" s="23">
        <f t="shared" si="1"/>
        <v>56</v>
      </c>
      <c r="AC14" s="66">
        <v>15</v>
      </c>
    </row>
    <row r="15" spans="1:29" x14ac:dyDescent="0.25">
      <c r="A15" s="61" t="s">
        <v>26</v>
      </c>
      <c r="B15" s="62">
        <v>4.5</v>
      </c>
      <c r="C15" s="57">
        <v>6</v>
      </c>
      <c r="D15" s="57">
        <v>5</v>
      </c>
      <c r="E15" s="57"/>
      <c r="F15" s="58"/>
      <c r="G15" s="41">
        <f t="shared" si="0"/>
        <v>15.5</v>
      </c>
      <c r="H15" s="59">
        <v>4.5</v>
      </c>
      <c r="I15" s="59">
        <v>10</v>
      </c>
      <c r="J15" s="59">
        <v>3.5</v>
      </c>
      <c r="K15" s="59">
        <v>2</v>
      </c>
      <c r="L15" s="59"/>
      <c r="M15" s="31">
        <f t="shared" si="2"/>
        <v>20</v>
      </c>
      <c r="N15" s="59">
        <v>19</v>
      </c>
      <c r="O15" s="41">
        <f t="shared" si="3"/>
        <v>19</v>
      </c>
      <c r="P15" s="59">
        <v>2</v>
      </c>
      <c r="Q15" s="59">
        <v>4</v>
      </c>
      <c r="R15" s="59">
        <v>3</v>
      </c>
      <c r="S15" s="59">
        <v>3.5</v>
      </c>
      <c r="T15" s="59">
        <v>3.5</v>
      </c>
      <c r="U15" s="31">
        <f t="shared" si="4"/>
        <v>16</v>
      </c>
      <c r="V15" s="64">
        <v>5</v>
      </c>
      <c r="W15" s="64">
        <v>3.5</v>
      </c>
      <c r="X15" s="65">
        <v>3</v>
      </c>
      <c r="Y15" s="64">
        <v>4.5</v>
      </c>
      <c r="Z15" s="60"/>
      <c r="AA15" s="43">
        <f t="shared" si="5"/>
        <v>16</v>
      </c>
      <c r="AB15" s="23">
        <f t="shared" si="1"/>
        <v>86.5</v>
      </c>
      <c r="AC15" s="66">
        <v>1</v>
      </c>
    </row>
    <row r="16" spans="1:29" x14ac:dyDescent="0.25">
      <c r="A16" s="67" t="s">
        <v>27</v>
      </c>
      <c r="B16" s="62">
        <v>3.5</v>
      </c>
      <c r="C16" s="58">
        <v>0.5</v>
      </c>
      <c r="D16" s="58">
        <v>3</v>
      </c>
      <c r="E16" s="40"/>
      <c r="F16" s="40"/>
      <c r="G16" s="41">
        <f t="shared" si="0"/>
        <v>7</v>
      </c>
      <c r="H16" s="59">
        <v>2.5</v>
      </c>
      <c r="I16" s="59">
        <v>2.5</v>
      </c>
      <c r="J16" s="59">
        <v>2</v>
      </c>
      <c r="K16" s="59">
        <v>1.5</v>
      </c>
      <c r="L16" s="42"/>
      <c r="M16" s="28">
        <f t="shared" si="2"/>
        <v>8.5</v>
      </c>
      <c r="N16" s="59">
        <v>16.5</v>
      </c>
      <c r="O16" s="41">
        <f t="shared" si="3"/>
        <v>16.5</v>
      </c>
      <c r="P16" s="59">
        <v>2</v>
      </c>
      <c r="Q16" s="59">
        <v>4</v>
      </c>
      <c r="R16" s="59">
        <v>1</v>
      </c>
      <c r="S16" s="59">
        <v>3.5</v>
      </c>
      <c r="T16" s="59">
        <v>2.5</v>
      </c>
      <c r="U16" s="28">
        <f t="shared" si="4"/>
        <v>13</v>
      </c>
      <c r="V16" s="64">
        <v>3</v>
      </c>
      <c r="W16" s="64">
        <v>3</v>
      </c>
      <c r="X16" s="65">
        <v>0.5</v>
      </c>
      <c r="Y16" s="64">
        <v>3</v>
      </c>
      <c r="Z16" s="33"/>
      <c r="AA16" s="43">
        <f t="shared" si="5"/>
        <v>9.5</v>
      </c>
      <c r="AB16" s="23">
        <f t="shared" si="1"/>
        <v>54.5</v>
      </c>
      <c r="AC16" s="66">
        <v>17</v>
      </c>
    </row>
    <row r="17" spans="1:29" x14ac:dyDescent="0.25">
      <c r="A17" s="68" t="s">
        <v>28</v>
      </c>
      <c r="B17" s="62">
        <v>4.5</v>
      </c>
      <c r="C17" s="58">
        <v>6</v>
      </c>
      <c r="D17" s="58">
        <v>2</v>
      </c>
      <c r="E17" s="40"/>
      <c r="F17" s="40"/>
      <c r="G17" s="41">
        <f t="shared" si="0"/>
        <v>12.5</v>
      </c>
      <c r="H17" s="59">
        <v>2</v>
      </c>
      <c r="I17" s="59">
        <v>8</v>
      </c>
      <c r="J17" s="59">
        <v>3.5</v>
      </c>
      <c r="K17" s="59">
        <v>1</v>
      </c>
      <c r="L17" s="42"/>
      <c r="M17" s="28">
        <f t="shared" si="2"/>
        <v>14.5</v>
      </c>
      <c r="N17" s="59">
        <v>16.5</v>
      </c>
      <c r="O17" s="41">
        <f t="shared" si="3"/>
        <v>16.5</v>
      </c>
      <c r="P17" s="59">
        <v>3</v>
      </c>
      <c r="Q17" s="59">
        <v>4</v>
      </c>
      <c r="R17" s="59">
        <v>1</v>
      </c>
      <c r="S17" s="59">
        <v>3</v>
      </c>
      <c r="T17" s="59">
        <v>2</v>
      </c>
      <c r="U17" s="28">
        <f t="shared" si="4"/>
        <v>13</v>
      </c>
      <c r="V17" s="64">
        <v>5</v>
      </c>
      <c r="W17" s="64">
        <v>3.25</v>
      </c>
      <c r="X17" s="65">
        <v>2.5</v>
      </c>
      <c r="Y17" s="64">
        <v>3</v>
      </c>
      <c r="Z17" s="33"/>
      <c r="AA17" s="43">
        <f t="shared" si="5"/>
        <v>13.75</v>
      </c>
      <c r="AB17" s="23">
        <f t="shared" si="1"/>
        <v>70.25</v>
      </c>
      <c r="AC17" s="66">
        <v>7</v>
      </c>
    </row>
    <row r="18" spans="1:29" x14ac:dyDescent="0.25">
      <c r="A18" s="69" t="s">
        <v>29</v>
      </c>
      <c r="B18" s="70">
        <v>4.5</v>
      </c>
      <c r="C18" s="71">
        <v>8</v>
      </c>
      <c r="D18" s="71">
        <v>3</v>
      </c>
      <c r="E18" s="40"/>
      <c r="F18" s="40"/>
      <c r="G18" s="41">
        <f t="shared" si="0"/>
        <v>15.5</v>
      </c>
      <c r="H18" s="72">
        <v>4.5</v>
      </c>
      <c r="I18" s="72">
        <v>6.5</v>
      </c>
      <c r="J18" s="72">
        <v>3.5</v>
      </c>
      <c r="K18" s="72">
        <v>1.5</v>
      </c>
      <c r="L18" s="42"/>
      <c r="M18" s="28">
        <f t="shared" si="2"/>
        <v>16</v>
      </c>
      <c r="N18" s="72">
        <v>18.5</v>
      </c>
      <c r="O18" s="73">
        <f t="shared" si="3"/>
        <v>18.5</v>
      </c>
      <c r="P18" s="72">
        <v>2</v>
      </c>
      <c r="Q18" s="72">
        <v>3.75</v>
      </c>
      <c r="R18" s="72">
        <v>2</v>
      </c>
      <c r="S18" s="72">
        <v>3.5</v>
      </c>
      <c r="T18" s="72">
        <v>3</v>
      </c>
      <c r="U18" s="28">
        <f t="shared" si="4"/>
        <v>14.25</v>
      </c>
      <c r="V18" s="74">
        <v>5</v>
      </c>
      <c r="W18" s="74">
        <v>4.25</v>
      </c>
      <c r="X18" s="75">
        <v>4</v>
      </c>
      <c r="Y18" s="75">
        <v>4</v>
      </c>
      <c r="Z18" s="33"/>
      <c r="AA18" s="34">
        <f t="shared" si="5"/>
        <v>17.25</v>
      </c>
      <c r="AB18" s="23">
        <f t="shared" ref="AB18:AB25" si="6">G18+M18+O18+U18+AA18</f>
        <v>81.5</v>
      </c>
      <c r="AC18" s="76">
        <v>2</v>
      </c>
    </row>
    <row r="19" spans="1:29" x14ac:dyDescent="0.25">
      <c r="A19" s="69" t="s">
        <v>30</v>
      </c>
      <c r="B19" s="70">
        <v>4</v>
      </c>
      <c r="C19" s="77">
        <v>5.5</v>
      </c>
      <c r="D19" s="77">
        <v>2.5</v>
      </c>
      <c r="E19" s="39"/>
      <c r="F19" s="40"/>
      <c r="G19" s="41">
        <f t="shared" si="0"/>
        <v>12</v>
      </c>
      <c r="H19" s="72">
        <v>3.5</v>
      </c>
      <c r="I19" s="72">
        <v>9</v>
      </c>
      <c r="J19" s="72">
        <v>3.5</v>
      </c>
      <c r="K19" s="72">
        <v>2</v>
      </c>
      <c r="L19" s="42"/>
      <c r="M19" s="28">
        <f t="shared" si="2"/>
        <v>18</v>
      </c>
      <c r="N19" s="72">
        <v>14</v>
      </c>
      <c r="O19" s="41">
        <f t="shared" si="3"/>
        <v>14</v>
      </c>
      <c r="P19" s="72">
        <v>3</v>
      </c>
      <c r="Q19" s="72">
        <v>4</v>
      </c>
      <c r="R19" s="72">
        <v>1.5</v>
      </c>
      <c r="S19" s="72">
        <v>3</v>
      </c>
      <c r="T19" s="72">
        <v>1.75</v>
      </c>
      <c r="U19" s="28">
        <f t="shared" si="4"/>
        <v>13.25</v>
      </c>
      <c r="V19" s="74">
        <v>5</v>
      </c>
      <c r="W19" s="74">
        <v>2.5</v>
      </c>
      <c r="X19" s="75">
        <v>1</v>
      </c>
      <c r="Y19" s="74">
        <v>1</v>
      </c>
      <c r="Z19" s="33"/>
      <c r="AA19" s="43">
        <f t="shared" si="5"/>
        <v>9.5</v>
      </c>
      <c r="AB19" s="23">
        <f t="shared" si="6"/>
        <v>66.75</v>
      </c>
      <c r="AC19" s="76">
        <v>9</v>
      </c>
    </row>
    <row r="20" spans="1:29" x14ac:dyDescent="0.25">
      <c r="A20" s="69" t="s">
        <v>31</v>
      </c>
      <c r="B20" s="78">
        <v>4.5</v>
      </c>
      <c r="C20" s="71">
        <v>6</v>
      </c>
      <c r="D20" s="71">
        <v>3</v>
      </c>
      <c r="E20" s="40"/>
      <c r="F20" s="40"/>
      <c r="G20" s="41">
        <f t="shared" si="0"/>
        <v>13.5</v>
      </c>
      <c r="H20" s="72">
        <v>2.5</v>
      </c>
      <c r="I20" s="72">
        <v>2</v>
      </c>
      <c r="J20" s="72">
        <v>3.5</v>
      </c>
      <c r="K20" s="72">
        <v>2</v>
      </c>
      <c r="L20" s="42"/>
      <c r="M20" s="28">
        <f t="shared" si="2"/>
        <v>10</v>
      </c>
      <c r="N20" s="72">
        <v>16</v>
      </c>
      <c r="O20" s="41">
        <f t="shared" si="3"/>
        <v>16</v>
      </c>
      <c r="P20" s="72">
        <v>3</v>
      </c>
      <c r="Q20" s="72">
        <v>4</v>
      </c>
      <c r="R20" s="72">
        <v>0</v>
      </c>
      <c r="S20" s="72">
        <v>4.5</v>
      </c>
      <c r="T20" s="72">
        <v>3</v>
      </c>
      <c r="U20" s="28">
        <f t="shared" si="4"/>
        <v>14.5</v>
      </c>
      <c r="V20" s="79">
        <v>3</v>
      </c>
      <c r="W20" s="80">
        <v>2.75</v>
      </c>
      <c r="X20" s="80">
        <v>2.5</v>
      </c>
      <c r="Y20" s="79">
        <v>0</v>
      </c>
      <c r="Z20" s="33"/>
      <c r="AA20" s="43">
        <v>8.25</v>
      </c>
      <c r="AB20" s="44">
        <f t="shared" si="6"/>
        <v>62.25</v>
      </c>
      <c r="AC20" s="76">
        <v>13</v>
      </c>
    </row>
    <row r="21" spans="1:29" x14ac:dyDescent="0.25">
      <c r="A21" s="69" t="s">
        <v>33</v>
      </c>
      <c r="B21" s="81">
        <v>4.5</v>
      </c>
      <c r="C21" s="82">
        <v>4.5</v>
      </c>
      <c r="D21" s="83">
        <v>1.5</v>
      </c>
      <c r="E21" s="84"/>
      <c r="F21" s="85"/>
      <c r="G21" s="28">
        <f t="shared" si="0"/>
        <v>10.5</v>
      </c>
      <c r="H21" s="74">
        <v>4.5</v>
      </c>
      <c r="I21" s="74">
        <v>9.5</v>
      </c>
      <c r="J21" s="74">
        <v>3.5</v>
      </c>
      <c r="K21" s="74">
        <v>2</v>
      </c>
      <c r="L21" s="64"/>
      <c r="M21" s="28">
        <f t="shared" si="2"/>
        <v>19.5</v>
      </c>
      <c r="N21" s="74">
        <v>19</v>
      </c>
      <c r="O21" s="28">
        <f t="shared" si="3"/>
        <v>19</v>
      </c>
      <c r="P21" s="74">
        <v>3</v>
      </c>
      <c r="Q21" s="74">
        <v>4</v>
      </c>
      <c r="R21" s="74">
        <v>1.5</v>
      </c>
      <c r="S21" s="74">
        <v>3</v>
      </c>
      <c r="T21" s="74">
        <v>1.5</v>
      </c>
      <c r="U21" s="28">
        <f t="shared" si="4"/>
        <v>13</v>
      </c>
      <c r="V21" s="74">
        <v>2</v>
      </c>
      <c r="W21" s="74">
        <v>4.5</v>
      </c>
      <c r="X21" s="149" t="s">
        <v>41</v>
      </c>
      <c r="Y21" s="74">
        <v>0</v>
      </c>
      <c r="Z21" s="60"/>
      <c r="AA21" s="43">
        <v>7</v>
      </c>
      <c r="AB21" s="44">
        <f t="shared" si="6"/>
        <v>69</v>
      </c>
      <c r="AC21" s="76">
        <v>8</v>
      </c>
    </row>
    <row r="22" spans="1:29" x14ac:dyDescent="0.25">
      <c r="A22" s="86" t="s">
        <v>35</v>
      </c>
      <c r="B22" s="87">
        <v>4.5</v>
      </c>
      <c r="C22" s="88">
        <v>7.5</v>
      </c>
      <c r="D22" s="88">
        <v>2.5</v>
      </c>
      <c r="E22" s="57"/>
      <c r="F22" s="58"/>
      <c r="G22" s="41">
        <f t="shared" si="0"/>
        <v>14.5</v>
      </c>
      <c r="H22" s="89">
        <v>1.5</v>
      </c>
      <c r="I22" s="89">
        <v>7.5</v>
      </c>
      <c r="J22" s="89">
        <v>3.5</v>
      </c>
      <c r="K22" s="89">
        <v>2</v>
      </c>
      <c r="L22" s="59"/>
      <c r="M22" s="28">
        <f t="shared" si="2"/>
        <v>14.5</v>
      </c>
      <c r="N22" s="89">
        <v>14.5</v>
      </c>
      <c r="O22" s="41">
        <f t="shared" si="3"/>
        <v>14.5</v>
      </c>
      <c r="P22" s="89">
        <v>3</v>
      </c>
      <c r="Q22" s="89">
        <v>3.5</v>
      </c>
      <c r="R22" s="89">
        <v>1.5</v>
      </c>
      <c r="S22" s="89">
        <v>3.5</v>
      </c>
      <c r="T22" s="89">
        <v>1</v>
      </c>
      <c r="U22" s="28">
        <f t="shared" si="4"/>
        <v>12.5</v>
      </c>
      <c r="V22" s="89">
        <v>5</v>
      </c>
      <c r="W22" s="89">
        <v>2</v>
      </c>
      <c r="X22" s="89">
        <v>2</v>
      </c>
      <c r="Y22" s="89">
        <v>1.5</v>
      </c>
      <c r="Z22" s="60"/>
      <c r="AA22" s="43">
        <f>V22+W22+X22+Y22</f>
        <v>10.5</v>
      </c>
      <c r="AB22" s="44">
        <f t="shared" si="6"/>
        <v>66.5</v>
      </c>
      <c r="AC22" s="90">
        <v>10</v>
      </c>
    </row>
    <row r="23" spans="1:29" x14ac:dyDescent="0.25">
      <c r="A23" s="91" t="s">
        <v>36</v>
      </c>
      <c r="B23" s="87">
        <v>4.5</v>
      </c>
      <c r="C23" s="92">
        <v>6.5</v>
      </c>
      <c r="D23" s="88">
        <v>5</v>
      </c>
      <c r="E23" s="57"/>
      <c r="F23" s="58"/>
      <c r="G23" s="41">
        <f t="shared" si="0"/>
        <v>16</v>
      </c>
      <c r="H23" s="89">
        <v>4.5</v>
      </c>
      <c r="I23" s="89">
        <v>4.5</v>
      </c>
      <c r="J23" s="89">
        <v>3.5</v>
      </c>
      <c r="K23" s="89">
        <v>2</v>
      </c>
      <c r="L23" s="59"/>
      <c r="M23" s="28">
        <f t="shared" si="2"/>
        <v>14.5</v>
      </c>
      <c r="N23" s="93">
        <v>19</v>
      </c>
      <c r="O23" s="41">
        <f t="shared" si="3"/>
        <v>19</v>
      </c>
      <c r="P23" s="89">
        <v>2</v>
      </c>
      <c r="Q23" s="89">
        <v>4</v>
      </c>
      <c r="R23" s="89">
        <v>2</v>
      </c>
      <c r="S23" s="89">
        <v>3.5</v>
      </c>
      <c r="T23" s="89">
        <v>3</v>
      </c>
      <c r="U23" s="28">
        <f t="shared" si="4"/>
        <v>14.5</v>
      </c>
      <c r="V23" s="89">
        <v>5</v>
      </c>
      <c r="W23" s="89">
        <v>4</v>
      </c>
      <c r="X23" s="89">
        <v>4.5</v>
      </c>
      <c r="Y23" s="89">
        <v>1</v>
      </c>
      <c r="Z23" s="60"/>
      <c r="AA23" s="43">
        <f>V23+W23+X23+Y23</f>
        <v>14.5</v>
      </c>
      <c r="AB23" s="44">
        <f t="shared" si="6"/>
        <v>78.5</v>
      </c>
      <c r="AC23" s="90">
        <v>5</v>
      </c>
    </row>
    <row r="24" spans="1:29" x14ac:dyDescent="0.25">
      <c r="A24" s="94" t="s">
        <v>37</v>
      </c>
      <c r="B24" s="87">
        <v>4.5</v>
      </c>
      <c r="C24" s="95">
        <v>7</v>
      </c>
      <c r="D24" s="96">
        <v>3</v>
      </c>
      <c r="E24" s="63"/>
      <c r="F24" s="58"/>
      <c r="G24" s="41">
        <f t="shared" si="0"/>
        <v>14.5</v>
      </c>
      <c r="H24" s="89">
        <v>2</v>
      </c>
      <c r="I24" s="89">
        <v>2.5</v>
      </c>
      <c r="J24" s="89">
        <v>3.5</v>
      </c>
      <c r="K24" s="89">
        <v>1.5</v>
      </c>
      <c r="L24" s="59"/>
      <c r="M24" s="28">
        <f t="shared" si="2"/>
        <v>9.5</v>
      </c>
      <c r="N24" s="89">
        <v>14</v>
      </c>
      <c r="O24" s="41">
        <f t="shared" si="3"/>
        <v>14</v>
      </c>
      <c r="P24" s="89">
        <v>2</v>
      </c>
      <c r="Q24" s="89">
        <v>4</v>
      </c>
      <c r="R24" s="89">
        <v>0</v>
      </c>
      <c r="S24" s="89">
        <v>3.5</v>
      </c>
      <c r="T24" s="89">
        <v>0.5</v>
      </c>
      <c r="U24" s="28">
        <f t="shared" si="4"/>
        <v>10</v>
      </c>
      <c r="V24" s="89">
        <v>0</v>
      </c>
      <c r="W24" s="89">
        <v>1.25</v>
      </c>
      <c r="X24" s="89">
        <v>1.5</v>
      </c>
      <c r="Y24" s="89">
        <v>0</v>
      </c>
      <c r="Z24" s="60"/>
      <c r="AA24" s="43">
        <f>V24+W24+X24+Y24</f>
        <v>2.75</v>
      </c>
      <c r="AB24" s="44">
        <f t="shared" si="6"/>
        <v>50.75</v>
      </c>
      <c r="AC24" s="90">
        <v>18</v>
      </c>
    </row>
    <row r="25" spans="1:29" x14ac:dyDescent="0.25">
      <c r="A25" s="94" t="s">
        <v>38</v>
      </c>
      <c r="B25" s="87">
        <v>3</v>
      </c>
      <c r="C25" s="95">
        <v>6.5</v>
      </c>
      <c r="D25" s="95">
        <v>3.5</v>
      </c>
      <c r="E25" s="58"/>
      <c r="F25" s="58"/>
      <c r="G25" s="41">
        <f t="shared" si="0"/>
        <v>13</v>
      </c>
      <c r="H25" s="89">
        <v>3</v>
      </c>
      <c r="I25" s="89">
        <v>3.5</v>
      </c>
      <c r="J25" s="89">
        <v>3</v>
      </c>
      <c r="K25" s="89">
        <v>0.5</v>
      </c>
      <c r="L25" s="59"/>
      <c r="M25" s="28">
        <f t="shared" si="2"/>
        <v>10</v>
      </c>
      <c r="N25" s="89">
        <v>14.5</v>
      </c>
      <c r="O25" s="41">
        <f t="shared" si="3"/>
        <v>14.5</v>
      </c>
      <c r="P25" s="89">
        <v>1</v>
      </c>
      <c r="Q25" s="89">
        <v>4</v>
      </c>
      <c r="R25" s="89">
        <v>0.5</v>
      </c>
      <c r="S25" s="89">
        <v>3</v>
      </c>
      <c r="T25" s="89">
        <v>1.5</v>
      </c>
      <c r="U25" s="41">
        <f>SUBTOTAL(9,P25:T25)</f>
        <v>10</v>
      </c>
      <c r="V25" s="89">
        <v>0</v>
      </c>
      <c r="W25" s="89">
        <v>2.25</v>
      </c>
      <c r="X25" s="89">
        <v>2</v>
      </c>
      <c r="Y25" s="89">
        <v>3</v>
      </c>
      <c r="Z25" s="60"/>
      <c r="AA25" s="43">
        <f>V25+W25+X25+Y25</f>
        <v>7.25</v>
      </c>
      <c r="AB25" s="44">
        <f t="shared" si="6"/>
        <v>54.75</v>
      </c>
      <c r="AC25" s="90">
        <v>16</v>
      </c>
    </row>
    <row r="26" spans="1:29" ht="2.25" customHeight="1" x14ac:dyDescent="0.25">
      <c r="A26" s="97"/>
      <c r="B26" s="98"/>
      <c r="C26" s="99"/>
      <c r="D26" s="100"/>
      <c r="E26" s="100"/>
      <c r="F26" s="99"/>
      <c r="G26" s="101"/>
      <c r="H26" s="102"/>
      <c r="I26" s="102"/>
      <c r="J26" s="102"/>
      <c r="K26" s="102"/>
      <c r="L26" s="102"/>
      <c r="M26" s="103"/>
      <c r="N26" s="104"/>
      <c r="O26" s="101"/>
      <c r="P26" s="102"/>
      <c r="Q26" s="102"/>
      <c r="R26" s="102"/>
      <c r="S26" s="102"/>
      <c r="T26" s="102"/>
      <c r="U26" s="101"/>
      <c r="V26" s="102"/>
      <c r="W26" s="102"/>
      <c r="X26" s="102"/>
      <c r="Y26" s="102"/>
      <c r="Z26" s="105"/>
      <c r="AA26" s="106"/>
      <c r="AB26" s="107"/>
      <c r="AC26" s="90">
        <v>17</v>
      </c>
    </row>
    <row r="27" spans="1:29" hidden="1" x14ac:dyDescent="0.25">
      <c r="A27" s="97"/>
      <c r="B27" s="108"/>
      <c r="C27" s="99"/>
      <c r="D27" s="99"/>
      <c r="E27" s="99"/>
      <c r="F27" s="99"/>
      <c r="G27" s="109"/>
      <c r="H27" s="102"/>
      <c r="I27" s="102"/>
      <c r="J27" s="102"/>
      <c r="K27" s="102"/>
      <c r="L27" s="102"/>
      <c r="M27" s="109"/>
      <c r="N27" s="102"/>
      <c r="O27" s="109"/>
      <c r="P27" s="102"/>
      <c r="Q27" s="102"/>
      <c r="R27" s="102"/>
      <c r="S27" s="102"/>
      <c r="T27" s="102"/>
      <c r="U27" s="109"/>
      <c r="V27" s="102"/>
      <c r="W27" s="102"/>
      <c r="X27" s="102"/>
      <c r="Y27" s="102"/>
      <c r="Z27" s="105"/>
      <c r="AA27" s="110"/>
      <c r="AB27" s="111"/>
      <c r="AC27" s="112"/>
    </row>
    <row r="28" spans="1:29" hidden="1" x14ac:dyDescent="0.25">
      <c r="A28" s="97"/>
      <c r="B28" s="113"/>
      <c r="C28" s="99"/>
      <c r="D28" s="99"/>
      <c r="E28" s="99"/>
      <c r="F28" s="99"/>
      <c r="G28" s="109"/>
      <c r="H28" s="102"/>
      <c r="I28" s="102"/>
      <c r="J28" s="102"/>
      <c r="K28" s="102"/>
      <c r="L28" s="102"/>
      <c r="M28" s="109"/>
      <c r="N28" s="102"/>
      <c r="O28" s="109"/>
      <c r="P28" s="102"/>
      <c r="Q28" s="102"/>
      <c r="R28" s="102"/>
      <c r="S28" s="102"/>
      <c r="T28" s="102"/>
      <c r="U28" s="109"/>
      <c r="V28" s="102"/>
      <c r="W28" s="102"/>
      <c r="X28" s="102"/>
      <c r="Y28" s="102"/>
      <c r="Z28" s="105"/>
      <c r="AA28" s="110"/>
      <c r="AB28" s="111"/>
      <c r="AC28" s="112"/>
    </row>
    <row r="29" spans="1:29" hidden="1" x14ac:dyDescent="0.25">
      <c r="A29" s="114"/>
      <c r="B29" s="113"/>
      <c r="C29" s="99"/>
      <c r="D29" s="99"/>
      <c r="E29" s="99"/>
      <c r="F29" s="99"/>
      <c r="G29" s="109"/>
      <c r="H29" s="102"/>
      <c r="I29" s="102"/>
      <c r="J29" s="102"/>
      <c r="K29" s="102"/>
      <c r="L29" s="102"/>
      <c r="M29" s="109"/>
      <c r="N29" s="102"/>
      <c r="O29" s="109"/>
      <c r="P29" s="102"/>
      <c r="Q29" s="102"/>
      <c r="R29" s="102"/>
      <c r="S29" s="102"/>
      <c r="T29" s="102"/>
      <c r="U29" s="109"/>
      <c r="V29" s="102"/>
      <c r="W29" s="102"/>
      <c r="X29" s="102"/>
      <c r="Y29" s="102"/>
      <c r="Z29" s="105"/>
      <c r="AA29" s="110"/>
      <c r="AB29" s="111"/>
      <c r="AC29" s="112"/>
    </row>
    <row r="30" spans="1:29" hidden="1" x14ac:dyDescent="0.25">
      <c r="A30" s="114"/>
      <c r="B30" s="115"/>
      <c r="C30" s="99"/>
      <c r="D30" s="99"/>
      <c r="E30" s="99"/>
      <c r="F30" s="99"/>
      <c r="G30" s="109"/>
      <c r="H30" s="102"/>
      <c r="I30" s="102"/>
      <c r="J30" s="102"/>
      <c r="K30" s="102"/>
      <c r="L30" s="102"/>
      <c r="M30" s="109"/>
      <c r="N30" s="102"/>
      <c r="O30" s="109"/>
      <c r="P30" s="102"/>
      <c r="Q30" s="102"/>
      <c r="R30" s="102"/>
      <c r="S30" s="102"/>
      <c r="T30" s="102"/>
      <c r="U30" s="109"/>
      <c r="V30" s="102"/>
      <c r="W30" s="102"/>
      <c r="X30" s="102"/>
      <c r="Y30" s="102"/>
      <c r="Z30" s="105"/>
      <c r="AA30" s="110"/>
      <c r="AB30" s="111"/>
      <c r="AC30" s="112"/>
    </row>
    <row r="38" spans="15:15" x14ac:dyDescent="0.25">
      <c r="O38" s="140"/>
    </row>
  </sheetData>
  <mergeCells count="7">
    <mergeCell ref="AB3:AC3"/>
    <mergeCell ref="A1:AA1"/>
    <mergeCell ref="B3:E3"/>
    <mergeCell ref="H3:M3"/>
    <mergeCell ref="N3:O3"/>
    <mergeCell ref="P3:U3"/>
    <mergeCell ref="V3:AA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zoomScale="80" zoomScaleNormal="80" workbookViewId="0">
      <selection activeCell="AC9" sqref="AC9"/>
    </sheetView>
  </sheetViews>
  <sheetFormatPr defaultRowHeight="15" x14ac:dyDescent="0.25"/>
  <cols>
    <col min="1" max="1" width="36.7109375" customWidth="1"/>
    <col min="2" max="3" width="8.7109375" customWidth="1"/>
    <col min="4" max="4" width="8.5703125" customWidth="1"/>
    <col min="5" max="6" width="8.7109375" hidden="1" customWidth="1"/>
    <col min="7" max="11" width="8.7109375" customWidth="1"/>
    <col min="12" max="12" width="0.140625" customWidth="1"/>
    <col min="13" max="24" width="8.7109375" customWidth="1"/>
    <col min="25" max="25" width="8.42578125" customWidth="1"/>
    <col min="26" max="26" width="8.7109375" hidden="1" customWidth="1"/>
    <col min="27" max="1025" width="8.7109375" customWidth="1"/>
  </cols>
  <sheetData>
    <row r="1" spans="1:29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"/>
      <c r="AC1" s="1"/>
    </row>
    <row r="2" spans="1:29" ht="15.75" thickBot="1" x14ac:dyDescent="0.3">
      <c r="C2" s="2"/>
      <c r="D2" s="2"/>
      <c r="E2" s="2"/>
      <c r="F2" s="2"/>
      <c r="G2" s="3"/>
      <c r="H2" s="2"/>
      <c r="I2" s="2"/>
      <c r="J2" s="2"/>
      <c r="K2" s="2"/>
      <c r="L2" s="2">
        <v>5</v>
      </c>
      <c r="M2" s="3"/>
      <c r="N2" s="2"/>
      <c r="O2" s="3"/>
      <c r="P2" s="2"/>
      <c r="Q2" s="2"/>
      <c r="R2" s="2"/>
      <c r="S2" s="2"/>
      <c r="T2" s="2"/>
      <c r="U2" s="3"/>
      <c r="V2" s="2"/>
      <c r="W2" s="2"/>
      <c r="X2" s="2"/>
      <c r="Y2" s="2"/>
      <c r="Z2" s="2"/>
      <c r="AA2" s="3"/>
      <c r="AB2" s="4"/>
      <c r="AC2" s="4"/>
    </row>
    <row r="3" spans="1:29" ht="15.75" thickBot="1" x14ac:dyDescent="0.3">
      <c r="A3" s="5" t="s">
        <v>1</v>
      </c>
      <c r="B3" s="152" t="s">
        <v>2</v>
      </c>
      <c r="C3" s="152"/>
      <c r="D3" s="152"/>
      <c r="E3" s="152"/>
      <c r="F3" s="6"/>
      <c r="G3" s="7"/>
      <c r="H3" s="153" t="s">
        <v>3</v>
      </c>
      <c r="I3" s="153"/>
      <c r="J3" s="153"/>
      <c r="K3" s="153"/>
      <c r="L3" s="153"/>
      <c r="M3" s="153"/>
      <c r="N3" s="154" t="s">
        <v>4</v>
      </c>
      <c r="O3" s="154"/>
      <c r="P3" s="155" t="s">
        <v>5</v>
      </c>
      <c r="Q3" s="155"/>
      <c r="R3" s="155"/>
      <c r="S3" s="155"/>
      <c r="T3" s="155"/>
      <c r="U3" s="155"/>
      <c r="V3" s="156" t="s">
        <v>6</v>
      </c>
      <c r="W3" s="156"/>
      <c r="X3" s="156"/>
      <c r="Y3" s="156"/>
      <c r="Z3" s="156"/>
      <c r="AA3" s="156"/>
      <c r="AB3" s="150" t="s">
        <v>7</v>
      </c>
      <c r="AC3" s="150"/>
    </row>
    <row r="4" spans="1:29" ht="15.75" thickBot="1" x14ac:dyDescent="0.3">
      <c r="A4" s="8" t="s">
        <v>8</v>
      </c>
      <c r="B4" s="9" t="s">
        <v>9</v>
      </c>
      <c r="C4" s="10" t="s">
        <v>10</v>
      </c>
      <c r="D4" s="11" t="s">
        <v>11</v>
      </c>
      <c r="E4" s="11" t="s">
        <v>12</v>
      </c>
      <c r="F4" s="11"/>
      <c r="G4" s="12"/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4"/>
      <c r="N4" s="13" t="s">
        <v>9</v>
      </c>
      <c r="O4" s="14"/>
      <c r="P4" s="13" t="s">
        <v>9</v>
      </c>
      <c r="Q4" s="13" t="s">
        <v>10</v>
      </c>
      <c r="R4" s="13" t="s">
        <v>11</v>
      </c>
      <c r="S4" s="13" t="s">
        <v>12</v>
      </c>
      <c r="T4" s="13" t="s">
        <v>13</v>
      </c>
      <c r="U4" s="14"/>
      <c r="V4" s="13" t="s">
        <v>9</v>
      </c>
      <c r="W4" s="13" t="s">
        <v>10</v>
      </c>
      <c r="X4" s="13" t="s">
        <v>11</v>
      </c>
      <c r="Y4" s="13" t="s">
        <v>12</v>
      </c>
      <c r="Z4" s="13" t="s">
        <v>12</v>
      </c>
      <c r="AA4" s="15"/>
      <c r="AB4" s="16" t="s">
        <v>14</v>
      </c>
      <c r="AC4" s="17" t="s">
        <v>15</v>
      </c>
    </row>
    <row r="5" spans="1:29" ht="15.75" thickBot="1" x14ac:dyDescent="0.3">
      <c r="A5" s="18" t="s">
        <v>16</v>
      </c>
      <c r="B5" s="19">
        <v>5</v>
      </c>
      <c r="C5" s="20">
        <v>10</v>
      </c>
      <c r="D5" s="20">
        <v>5</v>
      </c>
      <c r="E5" s="20"/>
      <c r="F5" s="20"/>
      <c r="G5" s="21">
        <f t="shared" ref="G5" si="0">SUM(B5:F5)</f>
        <v>20</v>
      </c>
      <c r="H5" s="22">
        <v>4.5</v>
      </c>
      <c r="I5" s="22">
        <v>10</v>
      </c>
      <c r="J5" s="22">
        <v>3.5</v>
      </c>
      <c r="K5" s="22">
        <v>2</v>
      </c>
      <c r="L5" s="22"/>
      <c r="M5" s="21">
        <f>SUM(H5:L5)</f>
        <v>20</v>
      </c>
      <c r="N5" s="22">
        <v>20</v>
      </c>
      <c r="O5" s="21">
        <f>SUM(N5)</f>
        <v>20</v>
      </c>
      <c r="P5" s="22">
        <v>3</v>
      </c>
      <c r="Q5" s="22">
        <v>4</v>
      </c>
      <c r="R5" s="22">
        <v>4</v>
      </c>
      <c r="S5" s="22">
        <v>5</v>
      </c>
      <c r="T5" s="22">
        <v>4</v>
      </c>
      <c r="U5" s="21">
        <f>SUM(P5:T5)</f>
        <v>20</v>
      </c>
      <c r="V5" s="22">
        <v>5</v>
      </c>
      <c r="W5" s="22">
        <v>5</v>
      </c>
      <c r="X5" s="22">
        <v>5</v>
      </c>
      <c r="Y5" s="22">
        <v>5</v>
      </c>
      <c r="Z5" s="22"/>
      <c r="AA5" s="21">
        <f>SUM(V5:Z5)</f>
        <v>20</v>
      </c>
      <c r="AB5" s="23">
        <f t="shared" ref="AB5" si="1">SUM(AA5,U5,O5,M5,G5)</f>
        <v>100</v>
      </c>
      <c r="AC5" s="24"/>
    </row>
    <row r="6" spans="1:29" ht="15.75" thickBot="1" x14ac:dyDescent="0.3">
      <c r="A6" s="128" t="s">
        <v>26</v>
      </c>
      <c r="B6" s="62">
        <v>4.5</v>
      </c>
      <c r="C6" s="57">
        <v>6</v>
      </c>
      <c r="D6" s="57">
        <v>5</v>
      </c>
      <c r="E6" s="57"/>
      <c r="F6" s="58"/>
      <c r="G6" s="41">
        <f t="shared" ref="G6:G25" si="2">SUM(B6:F6)</f>
        <v>15.5</v>
      </c>
      <c r="H6" s="59">
        <v>4.5</v>
      </c>
      <c r="I6" s="59">
        <v>10</v>
      </c>
      <c r="J6" s="59">
        <v>3.5</v>
      </c>
      <c r="K6" s="59">
        <v>2</v>
      </c>
      <c r="L6" s="59"/>
      <c r="M6" s="31">
        <f t="shared" ref="M6:M25" si="3">H6+I6+J6+K6</f>
        <v>20</v>
      </c>
      <c r="N6" s="59">
        <v>19</v>
      </c>
      <c r="O6" s="41">
        <f t="shared" ref="O6:O25" si="4">SUBTOTAL(9,N6)</f>
        <v>19</v>
      </c>
      <c r="P6" s="59">
        <v>2</v>
      </c>
      <c r="Q6" s="59">
        <v>4</v>
      </c>
      <c r="R6" s="59">
        <v>3</v>
      </c>
      <c r="S6" s="59">
        <v>3.5</v>
      </c>
      <c r="T6" s="59">
        <v>3.5</v>
      </c>
      <c r="U6" s="31">
        <f t="shared" ref="U6:U20" si="5">P6+Q6+R6+S6+T6</f>
        <v>16</v>
      </c>
      <c r="V6" s="64">
        <v>5</v>
      </c>
      <c r="W6" s="64">
        <v>3.5</v>
      </c>
      <c r="X6" s="65">
        <v>3</v>
      </c>
      <c r="Y6" s="64">
        <v>4.5</v>
      </c>
      <c r="Z6" s="60"/>
      <c r="AA6" s="43">
        <f t="shared" ref="AA6:AA12" si="6">V6+W6+X6+Y6</f>
        <v>16</v>
      </c>
      <c r="AB6" s="35">
        <f>SUM(AA6,U6,O6,M6,G6)</f>
        <v>86.5</v>
      </c>
      <c r="AC6" s="36" t="s">
        <v>39</v>
      </c>
    </row>
    <row r="7" spans="1:29" ht="15.75" thickBot="1" x14ac:dyDescent="0.3">
      <c r="A7" s="118" t="s">
        <v>21</v>
      </c>
      <c r="B7" s="46">
        <v>4</v>
      </c>
      <c r="C7" s="47">
        <v>8.5</v>
      </c>
      <c r="D7" s="47">
        <v>4</v>
      </c>
      <c r="E7" s="40"/>
      <c r="F7" s="40"/>
      <c r="G7" s="48">
        <f t="shared" si="2"/>
        <v>16.5</v>
      </c>
      <c r="H7" s="49">
        <v>1.5</v>
      </c>
      <c r="I7" s="49">
        <v>6</v>
      </c>
      <c r="J7" s="49">
        <v>3.5</v>
      </c>
      <c r="K7" s="49">
        <v>2</v>
      </c>
      <c r="L7" s="42"/>
      <c r="M7" s="28">
        <f t="shared" si="3"/>
        <v>13</v>
      </c>
      <c r="N7" s="49">
        <v>20</v>
      </c>
      <c r="O7" s="48">
        <f t="shared" si="4"/>
        <v>20</v>
      </c>
      <c r="P7" s="120">
        <v>3</v>
      </c>
      <c r="Q7" s="120">
        <v>3.5</v>
      </c>
      <c r="R7" s="120">
        <v>2.5</v>
      </c>
      <c r="S7" s="120">
        <v>4.5</v>
      </c>
      <c r="T7" s="49">
        <v>2.5</v>
      </c>
      <c r="U7" s="31">
        <f t="shared" si="5"/>
        <v>16</v>
      </c>
      <c r="V7" s="50">
        <v>5</v>
      </c>
      <c r="W7" s="51">
        <v>4</v>
      </c>
      <c r="X7" s="52">
        <v>4</v>
      </c>
      <c r="Y7" s="50">
        <v>3</v>
      </c>
      <c r="Z7" s="33"/>
      <c r="AA7" s="43">
        <f t="shared" si="6"/>
        <v>16</v>
      </c>
      <c r="AB7" s="35">
        <f t="shared" ref="AB7:AB25" si="7">SUM(AA7,U7,O7,M7,G7)</f>
        <v>81.5</v>
      </c>
      <c r="AC7" s="36" t="s">
        <v>40</v>
      </c>
    </row>
    <row r="8" spans="1:29" ht="15.75" thickBot="1" x14ac:dyDescent="0.3">
      <c r="A8" s="125" t="s">
        <v>29</v>
      </c>
      <c r="B8" s="70">
        <v>4.5</v>
      </c>
      <c r="C8" s="71">
        <v>8</v>
      </c>
      <c r="D8" s="71">
        <v>3</v>
      </c>
      <c r="E8" s="40"/>
      <c r="F8" s="40"/>
      <c r="G8" s="41">
        <f t="shared" si="2"/>
        <v>15.5</v>
      </c>
      <c r="H8" s="72">
        <v>4.5</v>
      </c>
      <c r="I8" s="72">
        <v>6.5</v>
      </c>
      <c r="J8" s="72">
        <v>3.5</v>
      </c>
      <c r="K8" s="72">
        <v>1.5</v>
      </c>
      <c r="L8" s="42"/>
      <c r="M8" s="28">
        <f t="shared" si="3"/>
        <v>16</v>
      </c>
      <c r="N8" s="72">
        <v>18.5</v>
      </c>
      <c r="O8" s="73">
        <f t="shared" si="4"/>
        <v>18.5</v>
      </c>
      <c r="P8" s="72">
        <v>2</v>
      </c>
      <c r="Q8" s="72">
        <v>3.75</v>
      </c>
      <c r="R8" s="72">
        <v>2</v>
      </c>
      <c r="S8" s="72">
        <v>3.5</v>
      </c>
      <c r="T8" s="72">
        <v>3</v>
      </c>
      <c r="U8" s="28">
        <f t="shared" si="5"/>
        <v>14.25</v>
      </c>
      <c r="V8" s="74">
        <v>5</v>
      </c>
      <c r="W8" s="74">
        <v>4.25</v>
      </c>
      <c r="X8" s="75">
        <v>4</v>
      </c>
      <c r="Y8" s="75">
        <v>4</v>
      </c>
      <c r="Z8" s="33"/>
      <c r="AA8" s="34">
        <f t="shared" si="6"/>
        <v>17.25</v>
      </c>
      <c r="AB8" s="35">
        <f t="shared" si="7"/>
        <v>81.5</v>
      </c>
      <c r="AC8" s="36" t="s">
        <v>40</v>
      </c>
    </row>
    <row r="9" spans="1:29" ht="15.75" thickBot="1" x14ac:dyDescent="0.3">
      <c r="A9" s="118" t="s">
        <v>24</v>
      </c>
      <c r="B9" s="54">
        <v>4.5</v>
      </c>
      <c r="C9" s="47">
        <v>9</v>
      </c>
      <c r="D9" s="47">
        <v>5</v>
      </c>
      <c r="E9" s="58"/>
      <c r="F9" s="58"/>
      <c r="G9" s="41">
        <f t="shared" si="2"/>
        <v>18.5</v>
      </c>
      <c r="H9" s="49">
        <v>1.5</v>
      </c>
      <c r="I9" s="49">
        <v>10</v>
      </c>
      <c r="J9" s="49">
        <v>3.5</v>
      </c>
      <c r="K9" s="49">
        <v>2</v>
      </c>
      <c r="L9" s="59"/>
      <c r="M9" s="28">
        <f t="shared" si="3"/>
        <v>17</v>
      </c>
      <c r="N9" s="49">
        <v>16</v>
      </c>
      <c r="O9" s="41">
        <f t="shared" si="4"/>
        <v>16</v>
      </c>
      <c r="P9" s="49">
        <v>3</v>
      </c>
      <c r="Q9" s="49">
        <v>4</v>
      </c>
      <c r="R9" s="49">
        <v>1.5</v>
      </c>
      <c r="S9" s="49">
        <v>3</v>
      </c>
      <c r="T9" s="49">
        <v>2.5</v>
      </c>
      <c r="U9" s="28">
        <f t="shared" si="5"/>
        <v>14</v>
      </c>
      <c r="V9" s="50">
        <v>5</v>
      </c>
      <c r="W9" s="50">
        <v>4.25</v>
      </c>
      <c r="X9" s="52">
        <v>4</v>
      </c>
      <c r="Y9" s="50">
        <v>1</v>
      </c>
      <c r="Z9" s="60"/>
      <c r="AA9" s="43">
        <f t="shared" si="6"/>
        <v>14.25</v>
      </c>
      <c r="AB9" s="35">
        <f t="shared" si="7"/>
        <v>79.75</v>
      </c>
      <c r="AC9" s="36">
        <v>4</v>
      </c>
    </row>
    <row r="10" spans="1:29" ht="15.75" thickBot="1" x14ac:dyDescent="0.3">
      <c r="A10" s="119" t="s">
        <v>36</v>
      </c>
      <c r="B10" s="87">
        <v>4.5</v>
      </c>
      <c r="C10" s="92">
        <v>6.5</v>
      </c>
      <c r="D10" s="88">
        <v>5</v>
      </c>
      <c r="E10" s="57"/>
      <c r="F10" s="58"/>
      <c r="G10" s="41">
        <f t="shared" si="2"/>
        <v>16</v>
      </c>
      <c r="H10" s="89">
        <v>4.5</v>
      </c>
      <c r="I10" s="89">
        <v>4.5</v>
      </c>
      <c r="J10" s="89">
        <v>3.5</v>
      </c>
      <c r="K10" s="89">
        <v>2</v>
      </c>
      <c r="L10" s="59"/>
      <c r="M10" s="28">
        <f t="shared" si="3"/>
        <v>14.5</v>
      </c>
      <c r="N10" s="93">
        <v>19</v>
      </c>
      <c r="O10" s="41">
        <f t="shared" si="4"/>
        <v>19</v>
      </c>
      <c r="P10" s="89">
        <v>2</v>
      </c>
      <c r="Q10" s="89">
        <v>4</v>
      </c>
      <c r="R10" s="89">
        <v>2</v>
      </c>
      <c r="S10" s="89">
        <v>3.5</v>
      </c>
      <c r="T10" s="89">
        <v>3</v>
      </c>
      <c r="U10" s="28">
        <f t="shared" si="5"/>
        <v>14.5</v>
      </c>
      <c r="V10" s="89">
        <v>5</v>
      </c>
      <c r="W10" s="89">
        <v>4</v>
      </c>
      <c r="X10" s="89">
        <v>4.5</v>
      </c>
      <c r="Y10" s="89">
        <v>1</v>
      </c>
      <c r="Z10" s="60"/>
      <c r="AA10" s="43">
        <f t="shared" si="6"/>
        <v>14.5</v>
      </c>
      <c r="AB10" s="35">
        <f t="shared" si="7"/>
        <v>78.5</v>
      </c>
      <c r="AC10" s="53">
        <v>5</v>
      </c>
    </row>
    <row r="11" spans="1:29" ht="15.75" thickBot="1" x14ac:dyDescent="0.3">
      <c r="A11" s="117" t="s">
        <v>17</v>
      </c>
      <c r="B11" s="26">
        <v>4</v>
      </c>
      <c r="C11" s="27">
        <v>5.5</v>
      </c>
      <c r="D11" s="27">
        <v>3</v>
      </c>
      <c r="E11" s="27"/>
      <c r="F11" s="27"/>
      <c r="G11" s="28">
        <f t="shared" si="2"/>
        <v>12.5</v>
      </c>
      <c r="H11" s="29">
        <v>4.5</v>
      </c>
      <c r="I11" s="29">
        <v>9</v>
      </c>
      <c r="J11" s="29">
        <v>3.5</v>
      </c>
      <c r="K11" s="29">
        <v>2</v>
      </c>
      <c r="L11" s="29"/>
      <c r="M11" s="28">
        <f t="shared" si="3"/>
        <v>19</v>
      </c>
      <c r="N11" s="29">
        <v>10</v>
      </c>
      <c r="O11" s="28">
        <f t="shared" si="4"/>
        <v>10</v>
      </c>
      <c r="P11" s="29">
        <v>3</v>
      </c>
      <c r="Q11" s="29">
        <v>4</v>
      </c>
      <c r="R11" s="29">
        <v>2</v>
      </c>
      <c r="S11" s="30">
        <v>3.5</v>
      </c>
      <c r="T11" s="29">
        <v>3.5</v>
      </c>
      <c r="U11" s="31">
        <f t="shared" si="5"/>
        <v>16</v>
      </c>
      <c r="V11" s="29">
        <v>5</v>
      </c>
      <c r="W11" s="29">
        <v>3.75</v>
      </c>
      <c r="X11" s="32">
        <v>5</v>
      </c>
      <c r="Y11" s="29">
        <v>4</v>
      </c>
      <c r="Z11" s="33"/>
      <c r="AA11" s="34">
        <f t="shared" si="6"/>
        <v>17.75</v>
      </c>
      <c r="AB11" s="35">
        <f t="shared" si="7"/>
        <v>75.25</v>
      </c>
      <c r="AC11" s="53">
        <v>6</v>
      </c>
    </row>
    <row r="12" spans="1:29" ht="15.75" thickBot="1" x14ac:dyDescent="0.3">
      <c r="A12" s="126" t="s">
        <v>28</v>
      </c>
      <c r="B12" s="62">
        <v>4.5</v>
      </c>
      <c r="C12" s="58">
        <v>6</v>
      </c>
      <c r="D12" s="58">
        <v>2</v>
      </c>
      <c r="E12" s="40"/>
      <c r="F12" s="40"/>
      <c r="G12" s="41">
        <f t="shared" si="2"/>
        <v>12.5</v>
      </c>
      <c r="H12" s="59">
        <v>2</v>
      </c>
      <c r="I12" s="59">
        <v>8</v>
      </c>
      <c r="J12" s="59">
        <v>3.5</v>
      </c>
      <c r="K12" s="59">
        <v>1</v>
      </c>
      <c r="L12" s="42"/>
      <c r="M12" s="28">
        <f t="shared" si="3"/>
        <v>14.5</v>
      </c>
      <c r="N12" s="59">
        <v>16.5</v>
      </c>
      <c r="O12" s="41">
        <f t="shared" si="4"/>
        <v>16.5</v>
      </c>
      <c r="P12" s="59">
        <v>3</v>
      </c>
      <c r="Q12" s="59">
        <v>4</v>
      </c>
      <c r="R12" s="59">
        <v>1</v>
      </c>
      <c r="S12" s="59">
        <v>3</v>
      </c>
      <c r="T12" s="59">
        <v>2</v>
      </c>
      <c r="U12" s="28">
        <f t="shared" si="5"/>
        <v>13</v>
      </c>
      <c r="V12" s="64">
        <v>5</v>
      </c>
      <c r="W12" s="64">
        <v>3.25</v>
      </c>
      <c r="X12" s="65">
        <v>2.5</v>
      </c>
      <c r="Y12" s="64">
        <v>3</v>
      </c>
      <c r="Z12" s="33"/>
      <c r="AA12" s="43">
        <f t="shared" si="6"/>
        <v>13.75</v>
      </c>
      <c r="AB12" s="35">
        <f t="shared" si="7"/>
        <v>70.25</v>
      </c>
      <c r="AC12" s="53">
        <v>7</v>
      </c>
    </row>
    <row r="13" spans="1:29" ht="15.75" thickBot="1" x14ac:dyDescent="0.3">
      <c r="A13" s="125" t="s">
        <v>33</v>
      </c>
      <c r="B13" s="81">
        <v>4.5</v>
      </c>
      <c r="C13" s="82">
        <v>4.5</v>
      </c>
      <c r="D13" s="83">
        <v>1.5</v>
      </c>
      <c r="E13" s="84"/>
      <c r="F13" s="85"/>
      <c r="G13" s="28">
        <f t="shared" si="2"/>
        <v>10.5</v>
      </c>
      <c r="H13" s="74">
        <v>4.5</v>
      </c>
      <c r="I13" s="74">
        <v>9.5</v>
      </c>
      <c r="J13" s="74">
        <v>3.5</v>
      </c>
      <c r="K13" s="74">
        <v>2</v>
      </c>
      <c r="L13" s="64"/>
      <c r="M13" s="28">
        <f t="shared" si="3"/>
        <v>19.5</v>
      </c>
      <c r="N13" s="74">
        <v>19</v>
      </c>
      <c r="O13" s="28">
        <f t="shared" si="4"/>
        <v>19</v>
      </c>
      <c r="P13" s="74">
        <v>3</v>
      </c>
      <c r="Q13" s="74">
        <v>4</v>
      </c>
      <c r="R13" s="74">
        <v>1.5</v>
      </c>
      <c r="S13" s="74">
        <v>3</v>
      </c>
      <c r="T13" s="74">
        <v>1.5</v>
      </c>
      <c r="U13" s="28">
        <f t="shared" si="5"/>
        <v>13</v>
      </c>
      <c r="V13" s="74">
        <v>2</v>
      </c>
      <c r="W13" s="74">
        <v>4.5</v>
      </c>
      <c r="X13" s="75" t="s">
        <v>34</v>
      </c>
      <c r="Y13" s="74">
        <v>0</v>
      </c>
      <c r="Z13" s="60"/>
      <c r="AA13" s="43">
        <v>7</v>
      </c>
      <c r="AB13" s="35">
        <f t="shared" si="7"/>
        <v>69</v>
      </c>
      <c r="AC13" s="53">
        <v>8</v>
      </c>
    </row>
    <row r="14" spans="1:29" ht="15.75" thickBot="1" x14ac:dyDescent="0.3">
      <c r="A14" s="125" t="s">
        <v>30</v>
      </c>
      <c r="B14" s="70">
        <v>4</v>
      </c>
      <c r="C14" s="77">
        <v>5.5</v>
      </c>
      <c r="D14" s="132">
        <v>2.5</v>
      </c>
      <c r="E14" s="134"/>
      <c r="F14" s="40"/>
      <c r="G14" s="41">
        <f t="shared" si="2"/>
        <v>12</v>
      </c>
      <c r="H14" s="72">
        <v>3.5</v>
      </c>
      <c r="I14" s="72">
        <v>9</v>
      </c>
      <c r="J14" s="72">
        <v>3.5</v>
      </c>
      <c r="K14" s="72">
        <v>2</v>
      </c>
      <c r="L14" s="42"/>
      <c r="M14" s="28">
        <f t="shared" si="3"/>
        <v>18</v>
      </c>
      <c r="N14" s="72">
        <v>14</v>
      </c>
      <c r="O14" s="41">
        <f t="shared" si="4"/>
        <v>14</v>
      </c>
      <c r="P14" s="72">
        <v>3</v>
      </c>
      <c r="Q14" s="72">
        <v>4</v>
      </c>
      <c r="R14" s="72">
        <v>1.5</v>
      </c>
      <c r="S14" s="72">
        <v>3</v>
      </c>
      <c r="T14" s="72">
        <v>1.75</v>
      </c>
      <c r="U14" s="28">
        <f t="shared" si="5"/>
        <v>13.25</v>
      </c>
      <c r="V14" s="74">
        <v>5</v>
      </c>
      <c r="W14" s="74">
        <v>2.5</v>
      </c>
      <c r="X14" s="75">
        <v>1</v>
      </c>
      <c r="Y14" s="74">
        <v>1</v>
      </c>
      <c r="Z14" s="33"/>
      <c r="AA14" s="43">
        <f>V14+W14+X14+Y14</f>
        <v>9.5</v>
      </c>
      <c r="AB14" s="35">
        <f t="shared" si="7"/>
        <v>66.75</v>
      </c>
      <c r="AC14" s="66">
        <v>9</v>
      </c>
    </row>
    <row r="15" spans="1:29" ht="15.75" thickBot="1" x14ac:dyDescent="0.3">
      <c r="A15" s="129" t="s">
        <v>35</v>
      </c>
      <c r="B15" s="87">
        <v>4.5</v>
      </c>
      <c r="C15" s="88">
        <v>7.5</v>
      </c>
      <c r="D15" s="88">
        <v>2.5</v>
      </c>
      <c r="E15" s="57"/>
      <c r="F15" s="58"/>
      <c r="G15" s="41">
        <f t="shared" si="2"/>
        <v>14.5</v>
      </c>
      <c r="H15" s="89">
        <v>1.5</v>
      </c>
      <c r="I15" s="89">
        <v>7.5</v>
      </c>
      <c r="J15" s="89">
        <v>3.5</v>
      </c>
      <c r="K15" s="89">
        <v>2</v>
      </c>
      <c r="L15" s="59"/>
      <c r="M15" s="28">
        <f t="shared" si="3"/>
        <v>14.5</v>
      </c>
      <c r="N15" s="89">
        <v>14.5</v>
      </c>
      <c r="O15" s="41">
        <f t="shared" si="4"/>
        <v>14.5</v>
      </c>
      <c r="P15" s="89">
        <v>3</v>
      </c>
      <c r="Q15" s="89">
        <v>3.5</v>
      </c>
      <c r="R15" s="89">
        <v>1.5</v>
      </c>
      <c r="S15" s="89">
        <v>3.5</v>
      </c>
      <c r="T15" s="89">
        <v>1</v>
      </c>
      <c r="U15" s="28">
        <f t="shared" si="5"/>
        <v>12.5</v>
      </c>
      <c r="V15" s="89">
        <v>5</v>
      </c>
      <c r="W15" s="89">
        <v>2</v>
      </c>
      <c r="X15" s="89">
        <v>2</v>
      </c>
      <c r="Y15" s="89">
        <v>1.5</v>
      </c>
      <c r="Z15" s="60"/>
      <c r="AA15" s="43">
        <f>V15+W15+X15+Y15</f>
        <v>10.5</v>
      </c>
      <c r="AB15" s="35">
        <f t="shared" si="7"/>
        <v>66.5</v>
      </c>
      <c r="AC15" s="66">
        <v>10</v>
      </c>
    </row>
    <row r="16" spans="1:29" ht="15.75" thickBot="1" x14ac:dyDescent="0.3">
      <c r="A16" s="127" t="s">
        <v>23</v>
      </c>
      <c r="B16" s="54">
        <v>3</v>
      </c>
      <c r="C16" s="47">
        <v>7</v>
      </c>
      <c r="D16" s="47">
        <v>3.5</v>
      </c>
      <c r="E16" s="58"/>
      <c r="F16" s="58"/>
      <c r="G16" s="41">
        <f t="shared" si="2"/>
        <v>13.5</v>
      </c>
      <c r="H16" s="49">
        <v>2</v>
      </c>
      <c r="I16" s="49">
        <v>5.5</v>
      </c>
      <c r="J16" s="49">
        <v>3</v>
      </c>
      <c r="K16" s="49">
        <v>1.5</v>
      </c>
      <c r="L16" s="59"/>
      <c r="M16" s="28">
        <f t="shared" si="3"/>
        <v>12</v>
      </c>
      <c r="N16" s="49">
        <v>16.5</v>
      </c>
      <c r="O16" s="41">
        <f t="shared" si="4"/>
        <v>16.5</v>
      </c>
      <c r="P16" s="120">
        <v>2</v>
      </c>
      <c r="Q16" s="120">
        <v>3</v>
      </c>
      <c r="R16" s="120">
        <v>0</v>
      </c>
      <c r="S16" s="120">
        <v>3</v>
      </c>
      <c r="T16" s="49">
        <v>2.5</v>
      </c>
      <c r="U16" s="28">
        <f t="shared" si="5"/>
        <v>10.5</v>
      </c>
      <c r="V16" s="50">
        <v>5</v>
      </c>
      <c r="W16" s="50">
        <v>3</v>
      </c>
      <c r="X16" s="52">
        <v>3.5</v>
      </c>
      <c r="Y16" s="50">
        <v>0.5</v>
      </c>
      <c r="Z16" s="60"/>
      <c r="AA16" s="43">
        <f>V16+W16+X16+Y16</f>
        <v>12</v>
      </c>
      <c r="AB16" s="35">
        <f t="shared" si="7"/>
        <v>64.5</v>
      </c>
      <c r="AC16" s="66">
        <v>11</v>
      </c>
    </row>
    <row r="17" spans="1:29" ht="15.75" thickBot="1" x14ac:dyDescent="0.3">
      <c r="A17" s="116" t="s">
        <v>20</v>
      </c>
      <c r="B17" s="38">
        <v>4</v>
      </c>
      <c r="C17" s="40">
        <v>5.5</v>
      </c>
      <c r="D17" s="40">
        <v>4</v>
      </c>
      <c r="E17" s="40"/>
      <c r="F17" s="40"/>
      <c r="G17" s="41">
        <f t="shared" si="2"/>
        <v>13.5</v>
      </c>
      <c r="H17" s="42">
        <v>3</v>
      </c>
      <c r="I17" s="42">
        <v>9.5</v>
      </c>
      <c r="J17" s="42">
        <v>3.5</v>
      </c>
      <c r="K17" s="42">
        <v>1.5</v>
      </c>
      <c r="L17" s="42"/>
      <c r="M17" s="28">
        <f t="shared" si="3"/>
        <v>17.5</v>
      </c>
      <c r="N17" s="42">
        <v>8</v>
      </c>
      <c r="O17" s="41">
        <f t="shared" si="4"/>
        <v>8</v>
      </c>
      <c r="P17" s="42">
        <v>2</v>
      </c>
      <c r="Q17" s="42">
        <v>4</v>
      </c>
      <c r="R17" s="42">
        <v>0</v>
      </c>
      <c r="S17" s="42">
        <v>3</v>
      </c>
      <c r="T17" s="42">
        <v>3</v>
      </c>
      <c r="U17" s="28">
        <f t="shared" si="5"/>
        <v>12</v>
      </c>
      <c r="V17" s="29">
        <v>5</v>
      </c>
      <c r="W17" s="29">
        <v>3.25</v>
      </c>
      <c r="X17" s="32">
        <v>1.5</v>
      </c>
      <c r="Y17" s="29">
        <v>3</v>
      </c>
      <c r="Z17" s="33"/>
      <c r="AA17" s="43">
        <f>V17+W17+X17+Y17</f>
        <v>12.75</v>
      </c>
      <c r="AB17" s="35">
        <f t="shared" si="7"/>
        <v>63.75</v>
      </c>
      <c r="AC17" s="66">
        <v>12</v>
      </c>
    </row>
    <row r="18" spans="1:29" ht="15.75" thickBot="1" x14ac:dyDescent="0.3">
      <c r="A18" s="122" t="s">
        <v>31</v>
      </c>
      <c r="B18" s="78">
        <v>4.5</v>
      </c>
      <c r="C18" s="71">
        <v>6</v>
      </c>
      <c r="D18" s="71">
        <v>3</v>
      </c>
      <c r="E18" s="40"/>
      <c r="F18" s="40"/>
      <c r="G18" s="41">
        <f t="shared" si="2"/>
        <v>13.5</v>
      </c>
      <c r="H18" s="72">
        <v>2.5</v>
      </c>
      <c r="I18" s="72">
        <v>2</v>
      </c>
      <c r="J18" s="72">
        <v>3.5</v>
      </c>
      <c r="K18" s="72">
        <v>2</v>
      </c>
      <c r="L18" s="42"/>
      <c r="M18" s="28">
        <f t="shared" si="3"/>
        <v>10</v>
      </c>
      <c r="N18" s="72">
        <v>16</v>
      </c>
      <c r="O18" s="41">
        <f t="shared" si="4"/>
        <v>16</v>
      </c>
      <c r="P18" s="72">
        <v>3</v>
      </c>
      <c r="Q18" s="72">
        <v>4</v>
      </c>
      <c r="R18" s="72">
        <v>0</v>
      </c>
      <c r="S18" s="72">
        <v>4.5</v>
      </c>
      <c r="T18" s="72">
        <v>3</v>
      </c>
      <c r="U18" s="28">
        <f t="shared" si="5"/>
        <v>14.5</v>
      </c>
      <c r="V18" s="79">
        <v>3</v>
      </c>
      <c r="W18" s="80" t="s">
        <v>32</v>
      </c>
      <c r="X18" s="80">
        <v>2.5</v>
      </c>
      <c r="Y18" s="79">
        <v>0</v>
      </c>
      <c r="Z18" s="33"/>
      <c r="AA18" s="43">
        <v>8.25</v>
      </c>
      <c r="AB18" s="35">
        <f t="shared" si="7"/>
        <v>62.25</v>
      </c>
      <c r="AC18" s="76">
        <v>13</v>
      </c>
    </row>
    <row r="19" spans="1:29" ht="15.75" thickBot="1" x14ac:dyDescent="0.3">
      <c r="A19" s="116" t="s">
        <v>19</v>
      </c>
      <c r="B19" s="38">
        <v>3</v>
      </c>
      <c r="C19" s="40">
        <v>6</v>
      </c>
      <c r="D19" s="40">
        <v>3</v>
      </c>
      <c r="E19" s="40"/>
      <c r="F19" s="40"/>
      <c r="G19" s="41">
        <f t="shared" si="2"/>
        <v>12</v>
      </c>
      <c r="H19" s="42">
        <v>2</v>
      </c>
      <c r="I19" s="42">
        <v>4.5</v>
      </c>
      <c r="J19" s="42">
        <v>3.5</v>
      </c>
      <c r="K19" s="42">
        <v>2</v>
      </c>
      <c r="L19" s="42"/>
      <c r="M19" s="28">
        <f t="shared" si="3"/>
        <v>12</v>
      </c>
      <c r="N19" s="42">
        <v>13.5</v>
      </c>
      <c r="O19" s="41">
        <f t="shared" si="4"/>
        <v>13.5</v>
      </c>
      <c r="P19" s="42">
        <v>3</v>
      </c>
      <c r="Q19" s="42">
        <v>4</v>
      </c>
      <c r="R19" s="42">
        <v>0.5</v>
      </c>
      <c r="S19" s="42">
        <v>2.5</v>
      </c>
      <c r="T19" s="42">
        <v>2.5</v>
      </c>
      <c r="U19" s="28">
        <f t="shared" si="5"/>
        <v>12.5</v>
      </c>
      <c r="V19" s="29">
        <v>4</v>
      </c>
      <c r="W19" s="29">
        <v>3.75</v>
      </c>
      <c r="X19" s="32">
        <v>3</v>
      </c>
      <c r="Y19" s="29">
        <v>0</v>
      </c>
      <c r="Z19" s="33"/>
      <c r="AA19" s="43">
        <f t="shared" ref="AA19:AA25" si="8">V19+W19+X19+Y19</f>
        <v>10.75</v>
      </c>
      <c r="AB19" s="35">
        <f t="shared" si="7"/>
        <v>60.75</v>
      </c>
      <c r="AC19" s="76">
        <v>14</v>
      </c>
    </row>
    <row r="20" spans="1:29" ht="15.75" thickBot="1" x14ac:dyDescent="0.3">
      <c r="A20" s="128" t="s">
        <v>25</v>
      </c>
      <c r="B20" s="62">
        <v>4</v>
      </c>
      <c r="C20" s="58">
        <v>5.5</v>
      </c>
      <c r="D20" s="58">
        <v>2</v>
      </c>
      <c r="E20" s="58"/>
      <c r="F20" s="58"/>
      <c r="G20" s="41">
        <f t="shared" si="2"/>
        <v>11.5</v>
      </c>
      <c r="H20" s="59">
        <v>2</v>
      </c>
      <c r="I20" s="59">
        <v>1.5</v>
      </c>
      <c r="J20" s="59">
        <v>3.5</v>
      </c>
      <c r="K20" s="59">
        <v>1</v>
      </c>
      <c r="L20" s="59"/>
      <c r="M20" s="28">
        <f t="shared" si="3"/>
        <v>8</v>
      </c>
      <c r="N20" s="59">
        <v>17.5</v>
      </c>
      <c r="O20" s="41">
        <f t="shared" si="4"/>
        <v>17.5</v>
      </c>
      <c r="P20" s="59">
        <v>3</v>
      </c>
      <c r="Q20" s="59">
        <v>3.75</v>
      </c>
      <c r="R20" s="59">
        <v>0.75</v>
      </c>
      <c r="S20" s="59">
        <v>4</v>
      </c>
      <c r="T20" s="59">
        <v>1</v>
      </c>
      <c r="U20" s="28">
        <f t="shared" si="5"/>
        <v>12.5</v>
      </c>
      <c r="V20" s="64">
        <v>3</v>
      </c>
      <c r="W20" s="64">
        <v>2</v>
      </c>
      <c r="X20" s="65">
        <v>0</v>
      </c>
      <c r="Y20" s="64">
        <v>1.5</v>
      </c>
      <c r="Z20" s="60"/>
      <c r="AA20" s="43">
        <f t="shared" si="8"/>
        <v>6.5</v>
      </c>
      <c r="AB20" s="35">
        <f t="shared" si="7"/>
        <v>56</v>
      </c>
      <c r="AC20" s="76">
        <v>15</v>
      </c>
    </row>
    <row r="21" spans="1:29" ht="15.75" thickBot="1" x14ac:dyDescent="0.3">
      <c r="A21" s="123" t="s">
        <v>38</v>
      </c>
      <c r="B21" s="87">
        <v>3</v>
      </c>
      <c r="C21" s="95">
        <v>6.5</v>
      </c>
      <c r="D21" s="95">
        <v>3.5</v>
      </c>
      <c r="E21" s="58"/>
      <c r="F21" s="58"/>
      <c r="G21" s="41">
        <f t="shared" si="2"/>
        <v>13</v>
      </c>
      <c r="H21" s="89">
        <v>3</v>
      </c>
      <c r="I21" s="89">
        <v>3.5</v>
      </c>
      <c r="J21" s="89">
        <v>3</v>
      </c>
      <c r="K21" s="89">
        <v>0.5</v>
      </c>
      <c r="L21" s="59"/>
      <c r="M21" s="28">
        <f t="shared" si="3"/>
        <v>10</v>
      </c>
      <c r="N21" s="89">
        <v>14.5</v>
      </c>
      <c r="O21" s="41">
        <f t="shared" si="4"/>
        <v>14.5</v>
      </c>
      <c r="P21" s="89">
        <v>1</v>
      </c>
      <c r="Q21" s="89">
        <v>4</v>
      </c>
      <c r="R21" s="89">
        <v>0.5</v>
      </c>
      <c r="S21" s="89">
        <v>3</v>
      </c>
      <c r="T21" s="89">
        <v>1.5</v>
      </c>
      <c r="U21" s="41">
        <f>SUBTOTAL(9,P21:T21)</f>
        <v>10</v>
      </c>
      <c r="V21" s="89">
        <v>0</v>
      </c>
      <c r="W21" s="89">
        <v>2.25</v>
      </c>
      <c r="X21" s="89">
        <v>2</v>
      </c>
      <c r="Y21" s="89">
        <v>3</v>
      </c>
      <c r="Z21" s="60"/>
      <c r="AA21" s="43">
        <f t="shared" si="8"/>
        <v>7.25</v>
      </c>
      <c r="AB21" s="35">
        <f t="shared" si="7"/>
        <v>54.75</v>
      </c>
      <c r="AC21" s="76">
        <v>16</v>
      </c>
    </row>
    <row r="22" spans="1:29" ht="15.75" thickBot="1" x14ac:dyDescent="0.3">
      <c r="A22" s="128" t="s">
        <v>27</v>
      </c>
      <c r="B22" s="62">
        <v>3.5</v>
      </c>
      <c r="C22" s="58">
        <v>0.5</v>
      </c>
      <c r="D22" s="58">
        <v>3</v>
      </c>
      <c r="E22" s="40"/>
      <c r="F22" s="40"/>
      <c r="G22" s="41">
        <f t="shared" si="2"/>
        <v>7</v>
      </c>
      <c r="H22" s="59">
        <v>2.5</v>
      </c>
      <c r="I22" s="59">
        <v>2.5</v>
      </c>
      <c r="J22" s="59">
        <v>2</v>
      </c>
      <c r="K22" s="59">
        <v>1.5</v>
      </c>
      <c r="L22" s="42"/>
      <c r="M22" s="28">
        <f t="shared" si="3"/>
        <v>8.5</v>
      </c>
      <c r="N22" s="59">
        <v>16.5</v>
      </c>
      <c r="O22" s="41">
        <f t="shared" si="4"/>
        <v>16.5</v>
      </c>
      <c r="P22" s="59">
        <v>2</v>
      </c>
      <c r="Q22" s="59">
        <v>4</v>
      </c>
      <c r="R22" s="59">
        <v>1</v>
      </c>
      <c r="S22" s="59">
        <v>3.5</v>
      </c>
      <c r="T22" s="59">
        <v>2.5</v>
      </c>
      <c r="U22" s="28">
        <f>P22+Q22+R22+S22+T22</f>
        <v>13</v>
      </c>
      <c r="V22" s="64">
        <v>3</v>
      </c>
      <c r="W22" s="64">
        <v>3</v>
      </c>
      <c r="X22" s="65">
        <v>0.5</v>
      </c>
      <c r="Y22" s="64">
        <v>3</v>
      </c>
      <c r="Z22" s="33"/>
      <c r="AA22" s="43">
        <f t="shared" si="8"/>
        <v>9.5</v>
      </c>
      <c r="AB22" s="35">
        <f t="shared" si="7"/>
        <v>54.5</v>
      </c>
      <c r="AC22" s="90">
        <v>17</v>
      </c>
    </row>
    <row r="23" spans="1:29" ht="15.75" thickBot="1" x14ac:dyDescent="0.3">
      <c r="A23" s="123" t="s">
        <v>37</v>
      </c>
      <c r="B23" s="87">
        <v>4.5</v>
      </c>
      <c r="C23" s="95">
        <v>7</v>
      </c>
      <c r="D23" s="131">
        <v>3</v>
      </c>
      <c r="E23" s="58"/>
      <c r="F23" s="58"/>
      <c r="G23" s="41">
        <f t="shared" si="2"/>
        <v>14.5</v>
      </c>
      <c r="H23" s="89">
        <v>2</v>
      </c>
      <c r="I23" s="89">
        <v>2.5</v>
      </c>
      <c r="J23" s="89">
        <v>3.5</v>
      </c>
      <c r="K23" s="89">
        <v>1.5</v>
      </c>
      <c r="L23" s="59"/>
      <c r="M23" s="28">
        <f t="shared" si="3"/>
        <v>9.5</v>
      </c>
      <c r="N23" s="89">
        <v>14</v>
      </c>
      <c r="O23" s="41">
        <f t="shared" si="4"/>
        <v>14</v>
      </c>
      <c r="P23" s="89">
        <v>2</v>
      </c>
      <c r="Q23" s="89">
        <v>4</v>
      </c>
      <c r="R23" s="89">
        <v>0</v>
      </c>
      <c r="S23" s="89">
        <v>3.5</v>
      </c>
      <c r="T23" s="89">
        <v>0.5</v>
      </c>
      <c r="U23" s="28">
        <f>P23+Q23+R23+S23+T23</f>
        <v>10</v>
      </c>
      <c r="V23" s="89">
        <v>0</v>
      </c>
      <c r="W23" s="89">
        <v>1.25</v>
      </c>
      <c r="X23" s="89">
        <v>1.5</v>
      </c>
      <c r="Y23" s="89">
        <v>0</v>
      </c>
      <c r="Z23" s="60"/>
      <c r="AA23" s="43">
        <f t="shared" si="8"/>
        <v>2.75</v>
      </c>
      <c r="AB23" s="35">
        <f t="shared" si="7"/>
        <v>50.75</v>
      </c>
      <c r="AC23" s="90">
        <v>18</v>
      </c>
    </row>
    <row r="24" spans="1:29" ht="15.75" thickBot="1" x14ac:dyDescent="0.3">
      <c r="A24" s="118" t="s">
        <v>22</v>
      </c>
      <c r="B24" s="54">
        <v>0.5</v>
      </c>
      <c r="C24" s="55">
        <v>4</v>
      </c>
      <c r="D24" s="130">
        <v>0.5</v>
      </c>
      <c r="E24" s="133"/>
      <c r="F24" s="58"/>
      <c r="G24" s="41">
        <f t="shared" si="2"/>
        <v>5</v>
      </c>
      <c r="H24" s="49">
        <v>0.5</v>
      </c>
      <c r="I24" s="49">
        <v>2.5</v>
      </c>
      <c r="J24" s="49">
        <v>3</v>
      </c>
      <c r="K24" s="49">
        <v>1.5</v>
      </c>
      <c r="L24" s="59"/>
      <c r="M24" s="28">
        <f t="shared" si="3"/>
        <v>7.5</v>
      </c>
      <c r="N24" s="49">
        <v>14.5</v>
      </c>
      <c r="O24" s="41">
        <f t="shared" si="4"/>
        <v>14.5</v>
      </c>
      <c r="P24" s="120">
        <v>1.5</v>
      </c>
      <c r="Q24" s="120">
        <v>4</v>
      </c>
      <c r="R24" s="120">
        <v>0.5</v>
      </c>
      <c r="S24" s="120">
        <v>3</v>
      </c>
      <c r="T24" s="49">
        <v>2</v>
      </c>
      <c r="U24" s="28">
        <f>P24+Q24+R24+S24+T24</f>
        <v>11</v>
      </c>
      <c r="V24" s="50">
        <v>1.5</v>
      </c>
      <c r="W24" s="50">
        <v>1.75</v>
      </c>
      <c r="X24" s="52">
        <v>2.5</v>
      </c>
      <c r="Y24" s="50">
        <v>0</v>
      </c>
      <c r="Z24" s="60"/>
      <c r="AA24" s="43">
        <f t="shared" si="8"/>
        <v>5.75</v>
      </c>
      <c r="AB24" s="35">
        <f t="shared" si="7"/>
        <v>43.75</v>
      </c>
      <c r="AC24" s="90">
        <v>19</v>
      </c>
    </row>
    <row r="25" spans="1:29" ht="15.75" thickBot="1" x14ac:dyDescent="0.3">
      <c r="A25" s="37" t="s">
        <v>18</v>
      </c>
      <c r="B25" s="38">
        <v>0</v>
      </c>
      <c r="C25" s="39">
        <v>2</v>
      </c>
      <c r="D25" s="39">
        <v>2</v>
      </c>
      <c r="E25" s="39"/>
      <c r="F25" s="40"/>
      <c r="G25" s="41">
        <f t="shared" si="2"/>
        <v>4</v>
      </c>
      <c r="H25" s="42">
        <v>0</v>
      </c>
      <c r="I25" s="42">
        <v>3.5</v>
      </c>
      <c r="J25" s="42">
        <v>3.5</v>
      </c>
      <c r="K25" s="42">
        <v>0.5</v>
      </c>
      <c r="L25" s="42"/>
      <c r="M25" s="28">
        <f t="shared" si="3"/>
        <v>7.5</v>
      </c>
      <c r="N25" s="42">
        <v>11</v>
      </c>
      <c r="O25" s="41">
        <f t="shared" si="4"/>
        <v>11</v>
      </c>
      <c r="P25" s="42">
        <v>0</v>
      </c>
      <c r="Q25" s="42">
        <v>4</v>
      </c>
      <c r="R25" s="42">
        <v>1</v>
      </c>
      <c r="S25" s="42">
        <v>2.25</v>
      </c>
      <c r="T25" s="42">
        <v>1.5</v>
      </c>
      <c r="U25" s="28">
        <f>P25+Q25+R25+S25+T25</f>
        <v>8.75</v>
      </c>
      <c r="V25" s="29">
        <v>0</v>
      </c>
      <c r="W25" s="29">
        <v>3.75</v>
      </c>
      <c r="X25" s="32">
        <v>2</v>
      </c>
      <c r="Y25" s="29">
        <v>0</v>
      </c>
      <c r="Z25" s="33"/>
      <c r="AA25" s="43">
        <f t="shared" si="8"/>
        <v>5.75</v>
      </c>
      <c r="AB25" s="35">
        <f t="shared" si="7"/>
        <v>37</v>
      </c>
      <c r="AC25" s="90">
        <v>20</v>
      </c>
    </row>
    <row r="34" spans="2:8" x14ac:dyDescent="0.25">
      <c r="H34" s="121"/>
    </row>
    <row r="35" spans="2:8" ht="15.75" thickBot="1" x14ac:dyDescent="0.3"/>
    <row r="36" spans="2:8" x14ac:dyDescent="0.25">
      <c r="B36" s="124"/>
    </row>
  </sheetData>
  <sortState ref="A6:AB25">
    <sortCondition descending="1" ref="AB6:AB25"/>
  </sortState>
  <mergeCells count="7">
    <mergeCell ref="AB3:AC3"/>
    <mergeCell ref="A1:AA1"/>
    <mergeCell ref="B3:E3"/>
    <mergeCell ref="H3:M3"/>
    <mergeCell ref="N3:O3"/>
    <mergeCell ref="P3:U3"/>
    <mergeCell ref="V3:AA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0" zoomScaleNormal="80" workbookViewId="0"/>
  </sheetViews>
  <sheetFormatPr defaultRowHeight="15" x14ac:dyDescent="0.2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Egle Vospert</dc:creator>
  <cp:lastModifiedBy>Egle Vospert</cp:lastModifiedBy>
  <cp:revision>4</cp:revision>
  <dcterms:created xsi:type="dcterms:W3CDTF">2006-11-28T10:10:26Z</dcterms:created>
  <dcterms:modified xsi:type="dcterms:W3CDTF">2017-04-10T06:53:34Z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